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D125" i="1" l="1"/>
  <c r="E124" i="1"/>
  <c r="E118" i="1" l="1"/>
  <c r="E117" i="1"/>
  <c r="E121" i="1"/>
  <c r="E122" i="1"/>
  <c r="E119" i="1" l="1"/>
  <c r="E20" i="1" l="1"/>
  <c r="E102" i="1" l="1"/>
  <c r="E120" i="1" l="1"/>
  <c r="E123" i="1"/>
  <c r="E116" i="1"/>
  <c r="E105" i="1"/>
  <c r="E104" i="1"/>
  <c r="D96" i="1"/>
  <c r="E96" i="1" s="1"/>
  <c r="E93" i="1"/>
  <c r="E90" i="1"/>
  <c r="E80" i="1"/>
  <c r="E72" i="1"/>
  <c r="E70" i="1"/>
  <c r="D74" i="1"/>
  <c r="E64" i="1"/>
  <c r="E61" i="1"/>
  <c r="E57" i="1"/>
  <c r="E50" i="1"/>
  <c r="E40" i="1"/>
  <c r="E43" i="1"/>
  <c r="E45" i="1"/>
  <c r="E39" i="1"/>
  <c r="E33" i="1"/>
  <c r="E30" i="1"/>
  <c r="E11" i="1"/>
  <c r="E13" i="1"/>
  <c r="E16" i="1"/>
  <c r="E22" i="1"/>
  <c r="E24" i="1"/>
  <c r="E8" i="1"/>
  <c r="E98" i="1" l="1"/>
  <c r="E107" i="1"/>
  <c r="E125" i="1"/>
  <c r="E66" i="1"/>
  <c r="E46" i="1"/>
  <c r="E26" i="1"/>
  <c r="E74" i="1"/>
  <c r="E35" i="1"/>
  <c r="D107" i="1"/>
  <c r="D98" i="1"/>
  <c r="D86" i="1"/>
  <c r="D80" i="1"/>
  <c r="D66" i="1"/>
  <c r="D57" i="1"/>
  <c r="D51" i="1"/>
  <c r="E51" i="1" s="1"/>
  <c r="D46" i="1"/>
  <c r="D35" i="1"/>
  <c r="D26" i="1"/>
  <c r="E109" i="1" l="1"/>
  <c r="E127" i="1" s="1"/>
  <c r="D109" i="1"/>
  <c r="D127" i="1" s="1"/>
</calcChain>
</file>

<file path=xl/sharedStrings.xml><?xml version="1.0" encoding="utf-8"?>
<sst xmlns="http://schemas.openxmlformats.org/spreadsheetml/2006/main" count="312" uniqueCount="170">
  <si>
    <t>R/b</t>
  </si>
  <si>
    <t>Predmet nabavke</t>
  </si>
  <si>
    <t xml:space="preserve">Jedinstveni rječnik javnih nabavki </t>
  </si>
  <si>
    <t>Procjenjena vrijednost bez PDV-a</t>
  </si>
  <si>
    <t>Vrsta postupka</t>
  </si>
  <si>
    <t>Vrsta ugovora</t>
  </si>
  <si>
    <t>Pokretanje postupka</t>
  </si>
  <si>
    <t>Zaključenje ugovora</t>
  </si>
  <si>
    <t>1.</t>
  </si>
  <si>
    <t xml:space="preserve">UTROŠENE SIROVINE I MATERIJAL </t>
  </si>
  <si>
    <t xml:space="preserve">Kancelarijski materijal </t>
  </si>
  <si>
    <t>22800000-8</t>
  </si>
  <si>
    <t>30199000-0</t>
  </si>
  <si>
    <t>Direktni sporazum</t>
  </si>
  <si>
    <t xml:space="preserve">Robe </t>
  </si>
  <si>
    <t>I kvartal</t>
  </si>
  <si>
    <t>1.2.</t>
  </si>
  <si>
    <t>Proizvodi  za čišćenje</t>
  </si>
  <si>
    <t>39830000-9</t>
  </si>
  <si>
    <t>Robe</t>
  </si>
  <si>
    <t>1.3.</t>
  </si>
  <si>
    <t xml:space="preserve">Laboratorijski materijal </t>
  </si>
  <si>
    <t>33790000-4</t>
  </si>
  <si>
    <t>33696500-0</t>
  </si>
  <si>
    <t>33140000-3</t>
  </si>
  <si>
    <t>Konkurentski zahtjev</t>
  </si>
  <si>
    <t>1.4.</t>
  </si>
  <si>
    <t>Vakcine i serumi</t>
  </si>
  <si>
    <t>33650000-1</t>
  </si>
  <si>
    <t>II kvartal</t>
  </si>
  <si>
    <t>1.5.</t>
  </si>
  <si>
    <t>Materijal za DDD poslove</t>
  </si>
  <si>
    <t>24000000-4</t>
  </si>
  <si>
    <t>1.6.</t>
  </si>
  <si>
    <t>Materijal za održavanje vozila</t>
  </si>
  <si>
    <t>34300000-0</t>
  </si>
  <si>
    <t xml:space="preserve">UKUPNO </t>
  </si>
  <si>
    <t>2.</t>
  </si>
  <si>
    <t xml:space="preserve">UTROŠENE ENERGIJA I GORIVO  </t>
  </si>
  <si>
    <t>2.1.</t>
  </si>
  <si>
    <t xml:space="preserve">Benzin i plin </t>
  </si>
  <si>
    <t>09000000-3</t>
  </si>
  <si>
    <t>2.2.</t>
  </si>
  <si>
    <t xml:space="preserve">Električna energija </t>
  </si>
  <si>
    <t>09310000-5</t>
  </si>
  <si>
    <t>Izuzeće od primjene zakona (čl.10.st.1.tačka d.)</t>
  </si>
  <si>
    <t>UKUPNO</t>
  </si>
  <si>
    <t>3.</t>
  </si>
  <si>
    <t xml:space="preserve">TROŠKOVI USLUGA ODRŽAVANJA </t>
  </si>
  <si>
    <t>.3.1.</t>
  </si>
  <si>
    <t xml:space="preserve"> Održavanje vozila</t>
  </si>
  <si>
    <t>50000000-5</t>
  </si>
  <si>
    <t>usluge</t>
  </si>
  <si>
    <t>3.2.</t>
  </si>
  <si>
    <t>Održavanje ostalih stalnih sredstava i opreme</t>
  </si>
  <si>
    <t>3.3.</t>
  </si>
  <si>
    <t>Održavanje medicinske i laboratorijske  opreme</t>
  </si>
  <si>
    <t>50400000-9</t>
  </si>
  <si>
    <t>III kvartal</t>
  </si>
  <si>
    <t>3.4.</t>
  </si>
  <si>
    <t>Održavanje računarske opreme i podrška za softer</t>
  </si>
  <si>
    <t>4.</t>
  </si>
  <si>
    <t xml:space="preserve">TROŠKOVI ISTRAŽIVANJA </t>
  </si>
  <si>
    <t xml:space="preserve">BAS-ovi  </t>
  </si>
  <si>
    <t>22000000-0</t>
  </si>
  <si>
    <t>robe</t>
  </si>
  <si>
    <t>5.</t>
  </si>
  <si>
    <t xml:space="preserve">TROŠKOVI OSTALIH USLUGA </t>
  </si>
  <si>
    <t>5.1.</t>
  </si>
  <si>
    <t>Zdravstveni pregledi zaposlenih- obavezni</t>
  </si>
  <si>
    <t>85100000-0</t>
  </si>
  <si>
    <t>III  kvartal</t>
  </si>
  <si>
    <t>5.2.</t>
  </si>
  <si>
    <t>Usluge zbrinjavanja medicinskog  i laboratorijskog otpada</t>
  </si>
  <si>
    <t>90524000-6</t>
  </si>
  <si>
    <t>6.</t>
  </si>
  <si>
    <t xml:space="preserve">TROŠKOVI NEPROIZVODNIH USLUGA </t>
  </si>
  <si>
    <t>6.1.</t>
  </si>
  <si>
    <t xml:space="preserve"> Usluge vodovoda i kanalizacije </t>
  </si>
  <si>
    <t>65000000-3</t>
  </si>
  <si>
    <t>6.2..</t>
  </si>
  <si>
    <t xml:space="preserve">Usluge odvoza smeća </t>
  </si>
  <si>
    <t>7.</t>
  </si>
  <si>
    <t xml:space="preserve">TROŠKOVI REPREZENTACIJE </t>
  </si>
  <si>
    <t>7.1.</t>
  </si>
  <si>
    <t>44423000-1</t>
  </si>
  <si>
    <t>15000000-8</t>
  </si>
  <si>
    <t xml:space="preserve">Kontinuirano </t>
  </si>
  <si>
    <t>7.2..</t>
  </si>
  <si>
    <t xml:space="preserve">Reprezentacija ( usluge ) </t>
  </si>
  <si>
    <t>55300000-3</t>
  </si>
  <si>
    <t>Usluge</t>
  </si>
  <si>
    <t>Po potrebi</t>
  </si>
  <si>
    <t>8.</t>
  </si>
  <si>
    <t xml:space="preserve">TROŠKOVI OSIGURANJA </t>
  </si>
  <si>
    <t>8.1.</t>
  </si>
  <si>
    <t xml:space="preserve"> Osiguranje  </t>
  </si>
  <si>
    <t>66510000-8</t>
  </si>
  <si>
    <t>9.</t>
  </si>
  <si>
    <t xml:space="preserve">TROŠKOVI PLATNOG PROMETA </t>
  </si>
  <si>
    <t>9.1.</t>
  </si>
  <si>
    <t xml:space="preserve"> Platni promet  </t>
  </si>
  <si>
    <t>66110000-4</t>
  </si>
  <si>
    <t>kontinuirano</t>
  </si>
  <si>
    <t>10.</t>
  </si>
  <si>
    <t xml:space="preserve">TROŠKOVI POŠTANSKIH I TELEKOM USLUGA </t>
  </si>
  <si>
    <t>10.1.</t>
  </si>
  <si>
    <t xml:space="preserve"> Poštanske usluge  </t>
  </si>
  <si>
    <t>64110000-0</t>
  </si>
  <si>
    <t xml:space="preserve">Usluge </t>
  </si>
  <si>
    <t>10.2..</t>
  </si>
  <si>
    <t xml:space="preserve">Telefonske usluge </t>
  </si>
  <si>
    <t>64200000-8</t>
  </si>
  <si>
    <t>10.3.</t>
  </si>
  <si>
    <t xml:space="preserve">Internet usluge </t>
  </si>
  <si>
    <t>72400000-4</t>
  </si>
  <si>
    <t>11.</t>
  </si>
  <si>
    <t xml:space="preserve">OSTALI NEMATERIJALNI TROŠKOVI </t>
  </si>
  <si>
    <t>11.1.</t>
  </si>
  <si>
    <t xml:space="preserve"> Pretplata na stručna izdanja i sl. glasila</t>
  </si>
  <si>
    <t>79980000-7</t>
  </si>
  <si>
    <t>11.2..</t>
  </si>
  <si>
    <t xml:space="preserve">Kopiranje, štampanje, uvezivanje </t>
  </si>
  <si>
    <t>79000000-4</t>
  </si>
  <si>
    <t>11.3.</t>
  </si>
  <si>
    <t>Troškovi oglašavanja</t>
  </si>
  <si>
    <t>79341000-6</t>
  </si>
  <si>
    <t xml:space="preserve">UKUPNO–NABAV IZ TEKUĆIH SREDSTAVA </t>
  </si>
  <si>
    <t>KAPITALNA ULAGANJA</t>
  </si>
  <si>
    <t>12.</t>
  </si>
  <si>
    <t xml:space="preserve">Informatička oprema </t>
  </si>
  <si>
    <t>30200000-1</t>
  </si>
  <si>
    <t xml:space="preserve">UKUPNO – KAPITALNA ULAGANJA </t>
  </si>
  <si>
    <t>1.1.</t>
  </si>
  <si>
    <t>13.</t>
  </si>
  <si>
    <t>Procjenjena vrijednost sa PDV-a</t>
  </si>
  <si>
    <t>Klimatizacijski uređaji</t>
  </si>
  <si>
    <t>42512200-0</t>
  </si>
  <si>
    <t>Procjenjena vrijednost sa PDV-om</t>
  </si>
  <si>
    <t>14.</t>
  </si>
  <si>
    <t>Kontinuirano</t>
  </si>
  <si>
    <t>1.7.</t>
  </si>
  <si>
    <t>Zaštitna oprema</t>
  </si>
  <si>
    <t>18143000-3</t>
  </si>
  <si>
    <t>15.</t>
  </si>
  <si>
    <t>34111100-9</t>
  </si>
  <si>
    <t xml:space="preserve">Karavan i kombi vozila </t>
  </si>
  <si>
    <t>16.</t>
  </si>
  <si>
    <t>Stolice</t>
  </si>
  <si>
    <t>39112000-0</t>
  </si>
  <si>
    <t>17.</t>
  </si>
  <si>
    <t>Namještaj</t>
  </si>
  <si>
    <t>39100000-3</t>
  </si>
  <si>
    <t>Autoklavi</t>
  </si>
  <si>
    <t>33191110-9</t>
  </si>
  <si>
    <t>Sterilizator</t>
  </si>
  <si>
    <t>33191110-3</t>
  </si>
  <si>
    <t>Spektrometar</t>
  </si>
  <si>
    <t>38433000-9</t>
  </si>
  <si>
    <t>18.</t>
  </si>
  <si>
    <t>19.</t>
  </si>
  <si>
    <t xml:space="preserve"> Reprezentacija ( robe ) </t>
  </si>
  <si>
    <t>UKUPNO NABAVKI ZA 2022 GODINU</t>
  </si>
  <si>
    <t>20.</t>
  </si>
  <si>
    <t>Atomizer</t>
  </si>
  <si>
    <t>42924300-2</t>
  </si>
  <si>
    <t>Prijedlog plana javnih nabavki za 2022.</t>
  </si>
  <si>
    <t>1.8.</t>
  </si>
  <si>
    <t>Farmaceutski proizvodi</t>
  </si>
  <si>
    <t>33600000-6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</si>
</sst>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M&quot;;[Red]\-#,##0.00\ &quot;KM&quot;"/>
    <numFmt numFmtId="164" formatCode="#,##0.00\ &quot;KM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1" fillId="0" borderId="8" xfId="0" applyNumberFormat="1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" fontId="3" fillId="0" borderId="4" xfId="0" applyNumberFormat="1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8" fontId="8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8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121" zoomScaleNormal="100" workbookViewId="0">
      <selection activeCell="L84" sqref="L84"/>
    </sheetView>
  </sheetViews>
  <sheetFormatPr defaultRowHeight="15" x14ac:dyDescent="0.25"/>
  <cols>
    <col min="1" max="1" width="6" customWidth="1"/>
    <col min="2" max="2" width="19.85546875" style="35" customWidth="1"/>
    <col min="3" max="3" width="14.85546875" customWidth="1"/>
    <col min="4" max="4" width="16.28515625" customWidth="1"/>
    <col min="5" max="5" width="14.5703125" customWidth="1"/>
    <col min="6" max="6" width="15.7109375" customWidth="1"/>
    <col min="7" max="7" width="9.5703125" customWidth="1"/>
    <col min="8" max="8" width="11.85546875" customWidth="1"/>
    <col min="9" max="9" width="13.28515625" customWidth="1"/>
    <col min="10" max="10" width="19.85546875" bestFit="1" customWidth="1"/>
  </cols>
  <sheetData>
    <row r="1" spans="1:9" ht="36" customHeight="1" thickBot="1" x14ac:dyDescent="0.4">
      <c r="A1" s="60" t="s">
        <v>166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"/>
      <c r="B2" s="10"/>
      <c r="C2" s="53" t="s">
        <v>2</v>
      </c>
      <c r="D2" s="10"/>
      <c r="E2" s="10"/>
      <c r="F2" s="10"/>
      <c r="G2" s="10"/>
      <c r="H2" s="10"/>
      <c r="I2" s="32"/>
    </row>
    <row r="3" spans="1:9" ht="39" thickBot="1" x14ac:dyDescent="0.3">
      <c r="A3" s="2"/>
      <c r="B3" s="8" t="s">
        <v>1</v>
      </c>
      <c r="C3" s="54"/>
      <c r="D3" s="9" t="s">
        <v>3</v>
      </c>
      <c r="E3" s="9" t="s">
        <v>135</v>
      </c>
      <c r="F3" s="9" t="s">
        <v>4</v>
      </c>
      <c r="G3" s="9" t="s">
        <v>5</v>
      </c>
      <c r="H3" s="9" t="s">
        <v>6</v>
      </c>
      <c r="I3" s="9" t="s">
        <v>7</v>
      </c>
    </row>
    <row r="4" spans="1:9" x14ac:dyDescent="0.25">
      <c r="A4" s="2" t="s">
        <v>0</v>
      </c>
      <c r="B4" s="9"/>
      <c r="C4" s="54"/>
      <c r="D4" s="33"/>
      <c r="E4" s="33"/>
      <c r="F4" s="33"/>
      <c r="G4" s="33"/>
      <c r="H4" s="33"/>
      <c r="I4" s="33"/>
    </row>
    <row r="5" spans="1:9" ht="15.75" thickBot="1" x14ac:dyDescent="0.3">
      <c r="A5" s="3"/>
      <c r="B5" s="8"/>
      <c r="C5" s="55"/>
      <c r="D5" s="34"/>
      <c r="E5" s="34"/>
      <c r="F5" s="34"/>
      <c r="G5" s="34"/>
      <c r="H5" s="34"/>
      <c r="I5" s="34"/>
    </row>
    <row r="6" spans="1:9" ht="26.25" thickBot="1" x14ac:dyDescent="0.3">
      <c r="A6" s="12" t="s">
        <v>8</v>
      </c>
      <c r="B6" s="13" t="s">
        <v>9</v>
      </c>
      <c r="C6" s="14"/>
      <c r="D6" s="14"/>
      <c r="E6" s="14"/>
      <c r="F6" s="14"/>
      <c r="G6" s="14"/>
      <c r="H6" s="14"/>
      <c r="I6" s="14"/>
    </row>
    <row r="7" spans="1:9" x14ac:dyDescent="0.25">
      <c r="A7" s="2"/>
      <c r="B7" s="9"/>
      <c r="C7" s="9" t="s">
        <v>11</v>
      </c>
      <c r="D7" s="15"/>
      <c r="E7" s="15"/>
      <c r="F7" s="9"/>
      <c r="G7" s="9"/>
      <c r="H7" s="9"/>
      <c r="I7" s="9"/>
    </row>
    <row r="8" spans="1:9" x14ac:dyDescent="0.25">
      <c r="A8" s="29" t="s">
        <v>133</v>
      </c>
      <c r="B8" s="9" t="s">
        <v>10</v>
      </c>
      <c r="C8" s="9" t="s">
        <v>12</v>
      </c>
      <c r="D8" s="16">
        <v>4000</v>
      </c>
      <c r="E8" s="16">
        <f>+D8*1.17</f>
        <v>4680</v>
      </c>
      <c r="F8" s="9" t="s">
        <v>13</v>
      </c>
      <c r="G8" s="9" t="s">
        <v>14</v>
      </c>
      <c r="H8" s="9" t="s">
        <v>15</v>
      </c>
      <c r="I8" s="9" t="s">
        <v>15</v>
      </c>
    </row>
    <row r="9" spans="1:9" ht="15.75" thickBot="1" x14ac:dyDescent="0.3">
      <c r="A9" s="3"/>
      <c r="B9" s="8"/>
      <c r="C9" s="7"/>
      <c r="D9" s="7"/>
      <c r="E9" s="7"/>
      <c r="F9" s="7"/>
      <c r="G9" s="7"/>
      <c r="H9" s="7"/>
      <c r="I9" s="7"/>
    </row>
    <row r="10" spans="1:9" x14ac:dyDescent="0.25">
      <c r="A10" s="17"/>
      <c r="B10" s="15"/>
      <c r="C10" s="15"/>
      <c r="D10" s="15"/>
      <c r="E10" s="15"/>
      <c r="F10" s="53" t="s">
        <v>13</v>
      </c>
      <c r="G10" s="53" t="s">
        <v>19</v>
      </c>
      <c r="H10" s="53" t="s">
        <v>15</v>
      </c>
      <c r="I10" s="53" t="s">
        <v>15</v>
      </c>
    </row>
    <row r="11" spans="1:9" ht="15.75" thickBot="1" x14ac:dyDescent="0.3">
      <c r="A11" s="18" t="s">
        <v>16</v>
      </c>
      <c r="B11" s="8" t="s">
        <v>17</v>
      </c>
      <c r="C11" s="14" t="s">
        <v>18</v>
      </c>
      <c r="D11" s="19">
        <v>2000</v>
      </c>
      <c r="E11" s="19">
        <f t="shared" ref="E11:E24" si="0">+D11*1.17</f>
        <v>2340</v>
      </c>
      <c r="F11" s="55"/>
      <c r="G11" s="55"/>
      <c r="H11" s="55"/>
      <c r="I11" s="55"/>
    </row>
    <row r="12" spans="1:9" x14ac:dyDescent="0.25">
      <c r="A12" s="2"/>
      <c r="B12" s="9"/>
      <c r="C12" s="15" t="s">
        <v>22</v>
      </c>
      <c r="D12" s="15"/>
      <c r="E12" s="15"/>
      <c r="F12" s="53" t="s">
        <v>25</v>
      </c>
      <c r="G12" s="53" t="s">
        <v>19</v>
      </c>
      <c r="H12" s="53" t="s">
        <v>15</v>
      </c>
      <c r="I12" s="53" t="s">
        <v>15</v>
      </c>
    </row>
    <row r="13" spans="1:9" ht="25.5" x14ac:dyDescent="0.25">
      <c r="A13" s="2" t="s">
        <v>20</v>
      </c>
      <c r="B13" s="9" t="s">
        <v>21</v>
      </c>
      <c r="C13" s="15" t="s">
        <v>23</v>
      </c>
      <c r="D13" s="20">
        <v>12000</v>
      </c>
      <c r="E13" s="20">
        <f t="shared" si="0"/>
        <v>14040</v>
      </c>
      <c r="F13" s="54"/>
      <c r="G13" s="54"/>
      <c r="H13" s="54"/>
      <c r="I13" s="54"/>
    </row>
    <row r="14" spans="1:9" ht="15.75" thickBot="1" x14ac:dyDescent="0.3">
      <c r="A14" s="3"/>
      <c r="B14" s="34"/>
      <c r="C14" s="14" t="s">
        <v>24</v>
      </c>
      <c r="D14" s="7"/>
      <c r="E14" s="7"/>
      <c r="F14" s="55"/>
      <c r="G14" s="55"/>
      <c r="H14" s="55"/>
      <c r="I14" s="55"/>
    </row>
    <row r="15" spans="1:9" s="41" customFormat="1" x14ac:dyDescent="0.25">
      <c r="A15" s="38"/>
      <c r="B15" s="39"/>
      <c r="C15" s="40"/>
      <c r="D15" s="40"/>
      <c r="E15" s="40"/>
      <c r="F15" s="49" t="s">
        <v>25</v>
      </c>
      <c r="G15" s="49" t="s">
        <v>19</v>
      </c>
      <c r="H15" s="49" t="s">
        <v>29</v>
      </c>
      <c r="I15" s="49" t="s">
        <v>29</v>
      </c>
    </row>
    <row r="16" spans="1:9" s="41" customFormat="1" ht="15.75" thickBot="1" x14ac:dyDescent="0.3">
      <c r="A16" s="45" t="s">
        <v>26</v>
      </c>
      <c r="B16" s="43" t="s">
        <v>27</v>
      </c>
      <c r="C16" s="44" t="s">
        <v>28</v>
      </c>
      <c r="D16" s="30">
        <v>85500</v>
      </c>
      <c r="E16" s="30">
        <f t="shared" si="0"/>
        <v>100035</v>
      </c>
      <c r="F16" s="50"/>
      <c r="G16" s="50"/>
      <c r="H16" s="50"/>
      <c r="I16" s="50"/>
    </row>
    <row r="17" spans="1:9" s="41" customFormat="1" x14ac:dyDescent="0.25">
      <c r="A17" s="38"/>
      <c r="B17" s="39"/>
      <c r="C17" s="40"/>
      <c r="D17" s="40"/>
      <c r="E17" s="40"/>
      <c r="F17" s="49" t="s">
        <v>13</v>
      </c>
      <c r="G17" s="49" t="s">
        <v>19</v>
      </c>
      <c r="H17" s="49" t="s">
        <v>29</v>
      </c>
      <c r="I17" s="49" t="s">
        <v>29</v>
      </c>
    </row>
    <row r="18" spans="1:9" s="41" customFormat="1" ht="15.75" thickBot="1" x14ac:dyDescent="0.3">
      <c r="A18" s="48" t="s">
        <v>30</v>
      </c>
      <c r="B18" s="43" t="s">
        <v>168</v>
      </c>
      <c r="C18" s="44" t="s">
        <v>169</v>
      </c>
      <c r="D18" s="30">
        <v>5025</v>
      </c>
      <c r="E18" s="30">
        <f t="shared" ref="E18" si="1">+D18*1.17</f>
        <v>5879.25</v>
      </c>
      <c r="F18" s="50"/>
      <c r="G18" s="50"/>
      <c r="H18" s="50"/>
      <c r="I18" s="50"/>
    </row>
    <row r="19" spans="1:9" s="41" customFormat="1" x14ac:dyDescent="0.25">
      <c r="A19" s="38"/>
      <c r="B19" s="39"/>
      <c r="C19" s="40"/>
      <c r="D19" s="40"/>
      <c r="E19" s="40"/>
      <c r="F19" s="49" t="s">
        <v>13</v>
      </c>
      <c r="G19" s="49" t="s">
        <v>19</v>
      </c>
      <c r="H19" s="49" t="s">
        <v>29</v>
      </c>
      <c r="I19" s="49" t="s">
        <v>29</v>
      </c>
    </row>
    <row r="20" spans="1:9" s="41" customFormat="1" ht="15.75" thickBot="1" x14ac:dyDescent="0.3">
      <c r="A20" s="42" t="s">
        <v>33</v>
      </c>
      <c r="B20" s="43" t="s">
        <v>142</v>
      </c>
      <c r="C20" s="44" t="s">
        <v>143</v>
      </c>
      <c r="D20" s="30">
        <v>2000</v>
      </c>
      <c r="E20" s="30">
        <f t="shared" ref="E20" si="2">+D20*1.17</f>
        <v>2340</v>
      </c>
      <c r="F20" s="50"/>
      <c r="G20" s="50"/>
      <c r="H20" s="50"/>
      <c r="I20" s="50"/>
    </row>
    <row r="21" spans="1:9" x14ac:dyDescent="0.25">
      <c r="A21" s="2"/>
      <c r="B21" s="9"/>
      <c r="C21" s="15"/>
      <c r="D21" s="15"/>
      <c r="E21" s="15"/>
      <c r="F21" s="53" t="s">
        <v>25</v>
      </c>
      <c r="G21" s="53" t="s">
        <v>19</v>
      </c>
      <c r="H21" s="53" t="s">
        <v>29</v>
      </c>
      <c r="I21" s="53" t="s">
        <v>29</v>
      </c>
    </row>
    <row r="22" spans="1:9" ht="26.25" thickBot="1" x14ac:dyDescent="0.3">
      <c r="A22" s="18" t="s">
        <v>141</v>
      </c>
      <c r="B22" s="8" t="s">
        <v>31</v>
      </c>
      <c r="C22" s="14" t="s">
        <v>32</v>
      </c>
      <c r="D22" s="19">
        <v>42500</v>
      </c>
      <c r="E22" s="19">
        <f t="shared" si="0"/>
        <v>49725</v>
      </c>
      <c r="F22" s="55"/>
      <c r="G22" s="55"/>
      <c r="H22" s="55"/>
      <c r="I22" s="55"/>
    </row>
    <row r="23" spans="1:9" x14ac:dyDescent="0.25">
      <c r="A23" s="2"/>
      <c r="B23" s="9"/>
      <c r="C23" s="15"/>
      <c r="D23" s="15"/>
      <c r="E23" s="15"/>
      <c r="F23" s="53" t="s">
        <v>13</v>
      </c>
      <c r="G23" s="53" t="s">
        <v>19</v>
      </c>
      <c r="H23" s="53" t="s">
        <v>15</v>
      </c>
      <c r="I23" s="53" t="s">
        <v>15</v>
      </c>
    </row>
    <row r="24" spans="1:9" ht="26.25" thickBot="1" x14ac:dyDescent="0.3">
      <c r="A24" s="18" t="s">
        <v>167</v>
      </c>
      <c r="B24" s="8" t="s">
        <v>34</v>
      </c>
      <c r="C24" s="14" t="s">
        <v>35</v>
      </c>
      <c r="D24" s="19">
        <v>3500</v>
      </c>
      <c r="E24" s="19">
        <f t="shared" si="0"/>
        <v>4094.9999999999995</v>
      </c>
      <c r="F24" s="55"/>
      <c r="G24" s="55"/>
      <c r="H24" s="55"/>
      <c r="I24" s="55"/>
    </row>
    <row r="25" spans="1:9" x14ac:dyDescent="0.25">
      <c r="A25" s="53"/>
      <c r="B25" s="9"/>
      <c r="C25" s="51"/>
      <c r="D25" s="15"/>
      <c r="E25" s="15"/>
      <c r="F25" s="51"/>
      <c r="G25" s="51"/>
      <c r="H25" s="51"/>
      <c r="I25" s="51"/>
    </row>
    <row r="26" spans="1:9" ht="15.75" thickBot="1" x14ac:dyDescent="0.3">
      <c r="A26" s="55"/>
      <c r="B26" s="13" t="s">
        <v>36</v>
      </c>
      <c r="C26" s="52"/>
      <c r="D26" s="30">
        <f>SUM(D8:D24)</f>
        <v>156525</v>
      </c>
      <c r="E26" s="30">
        <f>SUM(E8:E24)</f>
        <v>183134.25</v>
      </c>
      <c r="F26" s="52"/>
      <c r="G26" s="52"/>
      <c r="H26" s="52"/>
      <c r="I26" s="52"/>
    </row>
    <row r="27" spans="1:9" ht="113.25" customHeight="1" thickBot="1" x14ac:dyDescent="0.35">
      <c r="A27" s="21"/>
    </row>
    <row r="28" spans="1:9" ht="26.25" thickBot="1" x14ac:dyDescent="0.3">
      <c r="A28" s="22" t="s">
        <v>37</v>
      </c>
      <c r="B28" s="23" t="s">
        <v>38</v>
      </c>
      <c r="C28" s="24"/>
      <c r="D28" s="24"/>
      <c r="E28" s="24"/>
      <c r="F28" s="24"/>
      <c r="G28" s="24"/>
      <c r="H28" s="24"/>
      <c r="I28" s="24"/>
    </row>
    <row r="29" spans="1:9" x14ac:dyDescent="0.25">
      <c r="A29" s="2"/>
      <c r="B29" s="9"/>
      <c r="C29" s="9"/>
      <c r="D29" s="15"/>
      <c r="E29" s="15"/>
      <c r="F29" s="9"/>
      <c r="G29" s="9"/>
      <c r="H29" s="9"/>
      <c r="I29" s="9"/>
    </row>
    <row r="30" spans="1:9" ht="25.5" x14ac:dyDescent="0.25">
      <c r="A30" s="2" t="s">
        <v>39</v>
      </c>
      <c r="B30" s="9" t="s">
        <v>40</v>
      </c>
      <c r="C30" s="9" t="s">
        <v>41</v>
      </c>
      <c r="D30" s="16">
        <v>8000</v>
      </c>
      <c r="E30" s="16">
        <f>+D30*1.17</f>
        <v>9360</v>
      </c>
      <c r="F30" s="9" t="s">
        <v>25</v>
      </c>
      <c r="G30" s="9" t="s">
        <v>14</v>
      </c>
      <c r="H30" s="9" t="s">
        <v>15</v>
      </c>
      <c r="I30" s="9" t="s">
        <v>15</v>
      </c>
    </row>
    <row r="31" spans="1:9" ht="15.75" thickBot="1" x14ac:dyDescent="0.3">
      <c r="A31" s="3"/>
      <c r="B31" s="8"/>
      <c r="C31" s="7"/>
      <c r="D31" s="7"/>
      <c r="E31" s="7"/>
      <c r="F31" s="7"/>
      <c r="G31" s="7"/>
      <c r="H31" s="7"/>
      <c r="I31" s="7"/>
    </row>
    <row r="32" spans="1:9" x14ac:dyDescent="0.25">
      <c r="A32" s="2"/>
      <c r="B32" s="9"/>
      <c r="C32" s="15"/>
      <c r="D32" s="15"/>
      <c r="E32" s="15"/>
      <c r="F32" s="9"/>
      <c r="G32" s="9"/>
      <c r="H32" s="53"/>
      <c r="I32" s="53"/>
    </row>
    <row r="33" spans="1:9" ht="51" x14ac:dyDescent="0.25">
      <c r="A33" s="2" t="s">
        <v>42</v>
      </c>
      <c r="B33" s="9" t="s">
        <v>43</v>
      </c>
      <c r="C33" s="15" t="s">
        <v>44</v>
      </c>
      <c r="D33" s="20">
        <v>18000</v>
      </c>
      <c r="E33" s="20">
        <f t="shared" ref="E33" si="3">+D33*1.17</f>
        <v>21060</v>
      </c>
      <c r="F33" s="9" t="s">
        <v>45</v>
      </c>
      <c r="G33" s="9" t="s">
        <v>14</v>
      </c>
      <c r="H33" s="54"/>
      <c r="I33" s="54"/>
    </row>
    <row r="34" spans="1:9" ht="15.75" thickBot="1" x14ac:dyDescent="0.3">
      <c r="A34" s="18"/>
      <c r="B34" s="34"/>
      <c r="C34" s="7"/>
      <c r="D34" s="7"/>
      <c r="E34" s="7"/>
      <c r="F34" s="7"/>
      <c r="G34" s="7"/>
      <c r="H34" s="55"/>
      <c r="I34" s="55"/>
    </row>
    <row r="35" spans="1:9" ht="15.75" thickBot="1" x14ac:dyDescent="0.3">
      <c r="A35" s="18"/>
      <c r="B35" s="13" t="s">
        <v>46</v>
      </c>
      <c r="C35" s="14"/>
      <c r="D35" s="19">
        <f>SUM(D30:D33)</f>
        <v>26000</v>
      </c>
      <c r="E35" s="19">
        <f>SUM(E30:E33)</f>
        <v>30420</v>
      </c>
      <c r="F35" s="8"/>
      <c r="G35" s="8"/>
      <c r="H35" s="8"/>
      <c r="I35" s="8"/>
    </row>
    <row r="36" spans="1:9" ht="15.75" thickBot="1" x14ac:dyDescent="0.3">
      <c r="A36" s="25"/>
    </row>
    <row r="37" spans="1:9" ht="26.25" thickBot="1" x14ac:dyDescent="0.3">
      <c r="A37" s="22" t="s">
        <v>47</v>
      </c>
      <c r="B37" s="23" t="s">
        <v>48</v>
      </c>
      <c r="C37" s="24"/>
      <c r="D37" s="24"/>
      <c r="E37" s="24"/>
      <c r="F37" s="24"/>
      <c r="G37" s="24"/>
      <c r="H37" s="24"/>
      <c r="I37" s="24"/>
    </row>
    <row r="38" spans="1:9" x14ac:dyDescent="0.25">
      <c r="A38" s="2"/>
      <c r="B38" s="9"/>
      <c r="C38" s="53" t="s">
        <v>51</v>
      </c>
      <c r="D38" s="15"/>
      <c r="E38" s="15"/>
      <c r="F38" s="9"/>
      <c r="G38" s="53" t="s">
        <v>52</v>
      </c>
      <c r="H38" s="53" t="s">
        <v>15</v>
      </c>
      <c r="I38" s="53" t="s">
        <v>15</v>
      </c>
    </row>
    <row r="39" spans="1:9" ht="26.25" thickBot="1" x14ac:dyDescent="0.3">
      <c r="A39" s="18" t="s">
        <v>49</v>
      </c>
      <c r="B39" s="8" t="s">
        <v>50</v>
      </c>
      <c r="C39" s="55"/>
      <c r="D39" s="19">
        <v>3000</v>
      </c>
      <c r="E39" s="19">
        <f>+D39*1.17</f>
        <v>3510</v>
      </c>
      <c r="F39" s="8" t="s">
        <v>25</v>
      </c>
      <c r="G39" s="55"/>
      <c r="H39" s="55"/>
      <c r="I39" s="55"/>
    </row>
    <row r="40" spans="1:9" ht="48" customHeight="1" x14ac:dyDescent="0.25">
      <c r="A40" s="53" t="s">
        <v>53</v>
      </c>
      <c r="B40" s="53" t="s">
        <v>54</v>
      </c>
      <c r="C40" s="53" t="s">
        <v>51</v>
      </c>
      <c r="D40" s="31">
        <v>10000</v>
      </c>
      <c r="E40" s="31">
        <f t="shared" ref="E40:E45" si="4">+D40*1.17</f>
        <v>11700</v>
      </c>
      <c r="F40" s="53" t="s">
        <v>13</v>
      </c>
      <c r="G40" s="53" t="s">
        <v>52</v>
      </c>
      <c r="H40" s="53" t="s">
        <v>15</v>
      </c>
      <c r="I40" s="53" t="s">
        <v>15</v>
      </c>
    </row>
    <row r="41" spans="1:9" ht="15.75" thickBot="1" x14ac:dyDescent="0.3">
      <c r="A41" s="55"/>
      <c r="B41" s="55"/>
      <c r="C41" s="55"/>
      <c r="D41" s="19"/>
      <c r="E41" s="19"/>
      <c r="F41" s="55"/>
      <c r="G41" s="55"/>
      <c r="H41" s="55"/>
      <c r="I41" s="55"/>
    </row>
    <row r="42" spans="1:9" ht="48" customHeight="1" x14ac:dyDescent="0.25">
      <c r="A42" s="53" t="s">
        <v>55</v>
      </c>
      <c r="B42" s="53" t="s">
        <v>56</v>
      </c>
      <c r="C42" s="9" t="s">
        <v>51</v>
      </c>
      <c r="D42" s="15"/>
      <c r="E42" s="15"/>
      <c r="F42" s="53" t="s">
        <v>13</v>
      </c>
      <c r="G42" s="53" t="s">
        <v>52</v>
      </c>
      <c r="H42" s="53" t="s">
        <v>58</v>
      </c>
      <c r="I42" s="53" t="s">
        <v>58</v>
      </c>
    </row>
    <row r="43" spans="1:9" x14ac:dyDescent="0.25">
      <c r="A43" s="54"/>
      <c r="B43" s="54"/>
      <c r="C43" s="9" t="s">
        <v>57</v>
      </c>
      <c r="D43" s="20">
        <v>3000</v>
      </c>
      <c r="E43" s="20">
        <f t="shared" si="4"/>
        <v>3510</v>
      </c>
      <c r="F43" s="54"/>
      <c r="G43" s="54"/>
      <c r="H43" s="54"/>
      <c r="I43" s="54"/>
    </row>
    <row r="44" spans="1:9" ht="15.75" thickBot="1" x14ac:dyDescent="0.3">
      <c r="A44" s="55"/>
      <c r="B44" s="55"/>
      <c r="C44" s="7"/>
      <c r="D44" s="14"/>
      <c r="E44" s="14"/>
      <c r="F44" s="55"/>
      <c r="G44" s="55"/>
      <c r="H44" s="55"/>
      <c r="I44" s="55"/>
    </row>
    <row r="45" spans="1:9" ht="39" thickBot="1" x14ac:dyDescent="0.3">
      <c r="A45" s="18" t="s">
        <v>59</v>
      </c>
      <c r="B45" s="8" t="s">
        <v>60</v>
      </c>
      <c r="C45" s="8" t="s">
        <v>51</v>
      </c>
      <c r="D45" s="19">
        <v>3000</v>
      </c>
      <c r="E45" s="19">
        <f t="shared" si="4"/>
        <v>3510</v>
      </c>
      <c r="F45" s="8" t="s">
        <v>13</v>
      </c>
      <c r="G45" s="8" t="s">
        <v>52</v>
      </c>
      <c r="H45" s="8" t="s">
        <v>29</v>
      </c>
      <c r="I45" s="8" t="s">
        <v>29</v>
      </c>
    </row>
    <row r="46" spans="1:9" ht="15.75" thickBot="1" x14ac:dyDescent="0.3">
      <c r="A46" s="18"/>
      <c r="B46" s="13" t="s">
        <v>46</v>
      </c>
      <c r="C46" s="14"/>
      <c r="D46" s="30">
        <f>SUM(D39:D45)</f>
        <v>19000</v>
      </c>
      <c r="E46" s="30">
        <f>SUM(E39:E45)</f>
        <v>22230</v>
      </c>
      <c r="F46" s="8"/>
      <c r="G46" s="8"/>
      <c r="H46" s="8"/>
      <c r="I46" s="8"/>
    </row>
    <row r="47" spans="1:9" ht="15.75" thickBot="1" x14ac:dyDescent="0.3">
      <c r="A47" s="25"/>
    </row>
    <row r="48" spans="1:9" ht="26.25" thickBot="1" x14ac:dyDescent="0.3">
      <c r="A48" s="22" t="s">
        <v>61</v>
      </c>
      <c r="B48" s="23" t="s">
        <v>62</v>
      </c>
      <c r="C48" s="24"/>
      <c r="D48" s="24"/>
      <c r="E48" s="24"/>
      <c r="F48" s="24"/>
      <c r="G48" s="24"/>
      <c r="H48" s="24"/>
      <c r="I48" s="24"/>
    </row>
    <row r="49" spans="1:9" x14ac:dyDescent="0.25">
      <c r="A49" s="2"/>
      <c r="B49" s="9"/>
      <c r="C49" s="9"/>
      <c r="D49" s="9"/>
      <c r="E49" s="9"/>
      <c r="F49" s="53" t="s">
        <v>13</v>
      </c>
      <c r="G49" s="53" t="s">
        <v>65</v>
      </c>
      <c r="H49" s="53" t="s">
        <v>58</v>
      </c>
      <c r="I49" s="53" t="s">
        <v>58</v>
      </c>
    </row>
    <row r="50" spans="1:9" ht="15.75" thickBot="1" x14ac:dyDescent="0.3">
      <c r="A50" s="26">
        <v>43469</v>
      </c>
      <c r="B50" s="8" t="s">
        <v>63</v>
      </c>
      <c r="C50" s="8" t="s">
        <v>64</v>
      </c>
      <c r="D50" s="27">
        <v>1000</v>
      </c>
      <c r="E50" s="27">
        <f>+D50*1.17</f>
        <v>1170</v>
      </c>
      <c r="F50" s="55"/>
      <c r="G50" s="55"/>
      <c r="H50" s="55"/>
      <c r="I50" s="55"/>
    </row>
    <row r="51" spans="1:9" ht="15.75" thickBot="1" x14ac:dyDescent="0.3">
      <c r="A51" s="18"/>
      <c r="B51" s="8" t="s">
        <v>46</v>
      </c>
      <c r="C51" s="14"/>
      <c r="D51" s="19">
        <f>D50</f>
        <v>1000</v>
      </c>
      <c r="E51" s="27">
        <f>+D51*1.17</f>
        <v>1170</v>
      </c>
      <c r="F51" s="8"/>
      <c r="G51" s="8"/>
      <c r="H51" s="8"/>
      <c r="I51" s="8"/>
    </row>
    <row r="52" spans="1:9" ht="42" customHeight="1" thickBot="1" x14ac:dyDescent="0.3">
      <c r="A52" s="25"/>
    </row>
    <row r="53" spans="1:9" ht="26.25" thickBot="1" x14ac:dyDescent="0.3">
      <c r="A53" s="22" t="s">
        <v>66</v>
      </c>
      <c r="B53" s="23" t="s">
        <v>67</v>
      </c>
      <c r="C53" s="24"/>
      <c r="D53" s="24"/>
      <c r="E53" s="24"/>
      <c r="F53" s="24"/>
      <c r="G53" s="24"/>
      <c r="H53" s="24"/>
      <c r="I53" s="24"/>
    </row>
    <row r="54" spans="1:9" x14ac:dyDescent="0.25">
      <c r="A54" s="2"/>
      <c r="B54" s="9"/>
      <c r="C54" s="15"/>
      <c r="D54" s="15"/>
      <c r="E54" s="15"/>
      <c r="F54" s="53"/>
      <c r="G54" s="53" t="s">
        <v>52</v>
      </c>
      <c r="H54" s="53" t="s">
        <v>71</v>
      </c>
      <c r="I54" s="53" t="s">
        <v>58</v>
      </c>
    </row>
    <row r="55" spans="1:9" ht="26.25" thickBot="1" x14ac:dyDescent="0.3">
      <c r="A55" s="18" t="s">
        <v>68</v>
      </c>
      <c r="B55" s="8" t="s">
        <v>69</v>
      </c>
      <c r="C55" s="14" t="s">
        <v>70</v>
      </c>
      <c r="D55" s="19">
        <v>500</v>
      </c>
      <c r="E55" s="19">
        <v>500</v>
      </c>
      <c r="F55" s="55"/>
      <c r="G55" s="55"/>
      <c r="H55" s="55"/>
      <c r="I55" s="55"/>
    </row>
    <row r="56" spans="1:9" ht="39" thickBot="1" x14ac:dyDescent="0.3">
      <c r="A56" s="18" t="s">
        <v>72</v>
      </c>
      <c r="B56" s="8" t="s">
        <v>73</v>
      </c>
      <c r="C56" s="14" t="s">
        <v>74</v>
      </c>
      <c r="D56" s="19">
        <v>1000</v>
      </c>
      <c r="E56" s="19">
        <v>1000</v>
      </c>
      <c r="F56" s="8"/>
      <c r="G56" s="8" t="s">
        <v>52</v>
      </c>
      <c r="H56" s="8" t="s">
        <v>15</v>
      </c>
      <c r="I56" s="8" t="s">
        <v>15</v>
      </c>
    </row>
    <row r="57" spans="1:9" ht="15.75" thickBot="1" x14ac:dyDescent="0.3">
      <c r="A57" s="18"/>
      <c r="B57" s="13" t="s">
        <v>46</v>
      </c>
      <c r="C57" s="14"/>
      <c r="D57" s="19">
        <f>SUM(D55:D56)</f>
        <v>1500</v>
      </c>
      <c r="E57" s="19">
        <f>SUM(E55:E56)</f>
        <v>1500</v>
      </c>
      <c r="F57" s="8"/>
      <c r="G57" s="8"/>
      <c r="H57" s="8"/>
      <c r="I57" s="8"/>
    </row>
    <row r="58" spans="1:9" ht="15.75" thickBot="1" x14ac:dyDescent="0.3">
      <c r="A58" s="25"/>
    </row>
    <row r="59" spans="1:9" ht="39" thickBot="1" x14ac:dyDescent="0.3">
      <c r="A59" s="22" t="s">
        <v>75</v>
      </c>
      <c r="B59" s="23" t="s">
        <v>76</v>
      </c>
      <c r="C59" s="24"/>
      <c r="D59" s="24"/>
      <c r="E59" s="24"/>
      <c r="F59" s="24"/>
      <c r="G59" s="24"/>
      <c r="H59" s="24"/>
      <c r="I59" s="24"/>
    </row>
    <row r="60" spans="1:9" x14ac:dyDescent="0.25">
      <c r="A60" s="2"/>
      <c r="B60" s="9"/>
      <c r="C60" s="9"/>
      <c r="D60" s="9"/>
      <c r="E60" s="9"/>
      <c r="F60" s="53" t="s">
        <v>45</v>
      </c>
      <c r="G60" s="53" t="s">
        <v>52</v>
      </c>
      <c r="H60" s="53" t="s">
        <v>140</v>
      </c>
      <c r="I60" s="53"/>
    </row>
    <row r="61" spans="1:9" ht="25.5" x14ac:dyDescent="0.25">
      <c r="A61" s="2" t="s">
        <v>77</v>
      </c>
      <c r="B61" s="9" t="s">
        <v>78</v>
      </c>
      <c r="C61" s="9" t="s">
        <v>79</v>
      </c>
      <c r="D61" s="16">
        <v>1500</v>
      </c>
      <c r="E61" s="16">
        <f>+D61*1.17</f>
        <v>1755</v>
      </c>
      <c r="F61" s="54"/>
      <c r="G61" s="54"/>
      <c r="H61" s="54"/>
      <c r="I61" s="54"/>
    </row>
    <row r="62" spans="1:9" ht="15.75" thickBot="1" x14ac:dyDescent="0.3">
      <c r="A62" s="3"/>
      <c r="B62" s="34"/>
      <c r="C62" s="7"/>
      <c r="D62" s="8"/>
      <c r="E62" s="8"/>
      <c r="F62" s="55"/>
      <c r="G62" s="55"/>
      <c r="H62" s="55"/>
      <c r="I62" s="55"/>
    </row>
    <row r="63" spans="1:9" ht="24.75" customHeight="1" x14ac:dyDescent="0.25">
      <c r="A63" s="2"/>
      <c r="B63" s="9"/>
      <c r="C63" s="15"/>
      <c r="D63" s="15"/>
      <c r="E63" s="15"/>
      <c r="F63" s="53" t="s">
        <v>45</v>
      </c>
      <c r="G63" s="53" t="s">
        <v>52</v>
      </c>
      <c r="H63" s="53" t="s">
        <v>140</v>
      </c>
      <c r="I63" s="53"/>
    </row>
    <row r="64" spans="1:9" ht="15.75" thickBot="1" x14ac:dyDescent="0.3">
      <c r="A64" s="18" t="s">
        <v>80</v>
      </c>
      <c r="B64" s="8" t="s">
        <v>81</v>
      </c>
      <c r="C64" s="14" t="s">
        <v>79</v>
      </c>
      <c r="D64" s="19">
        <v>700</v>
      </c>
      <c r="E64" s="19">
        <f t="shared" ref="E64" si="5">+D64*1.17</f>
        <v>819</v>
      </c>
      <c r="F64" s="55"/>
      <c r="G64" s="55"/>
      <c r="H64" s="55"/>
      <c r="I64" s="55"/>
    </row>
    <row r="65" spans="1:9" x14ac:dyDescent="0.25">
      <c r="A65" s="53"/>
      <c r="B65" s="9"/>
      <c r="C65" s="51"/>
      <c r="D65" s="15"/>
      <c r="E65" s="15"/>
      <c r="F65" s="53"/>
      <c r="G65" s="53"/>
      <c r="H65" s="53"/>
      <c r="I65" s="53"/>
    </row>
    <row r="66" spans="1:9" ht="15.75" thickBot="1" x14ac:dyDescent="0.3">
      <c r="A66" s="55"/>
      <c r="B66" s="13" t="s">
        <v>46</v>
      </c>
      <c r="C66" s="52"/>
      <c r="D66" s="19">
        <f>SUM(D61:D64)</f>
        <v>2200</v>
      </c>
      <c r="E66" s="19">
        <f>SUM(E61:E64)</f>
        <v>2574</v>
      </c>
      <c r="F66" s="55"/>
      <c r="G66" s="55"/>
      <c r="H66" s="55"/>
      <c r="I66" s="55"/>
    </row>
    <row r="67" spans="1:9" ht="15.75" thickBot="1" x14ac:dyDescent="0.3">
      <c r="A67" s="25"/>
    </row>
    <row r="68" spans="1:9" ht="26.25" thickBot="1" x14ac:dyDescent="0.3">
      <c r="A68" s="22" t="s">
        <v>82</v>
      </c>
      <c r="B68" s="23" t="s">
        <v>83</v>
      </c>
      <c r="C68" s="24"/>
      <c r="D68" s="24"/>
      <c r="E68" s="24"/>
      <c r="F68" s="24"/>
      <c r="G68" s="24"/>
      <c r="H68" s="24"/>
      <c r="I68" s="24"/>
    </row>
    <row r="69" spans="1:9" x14ac:dyDescent="0.25">
      <c r="A69" s="2"/>
      <c r="B69" s="9"/>
      <c r="C69" s="9" t="s">
        <v>85</v>
      </c>
      <c r="D69" s="9"/>
      <c r="E69" s="9"/>
      <c r="F69" s="53" t="s">
        <v>13</v>
      </c>
      <c r="G69" s="53" t="s">
        <v>65</v>
      </c>
      <c r="H69" s="53" t="s">
        <v>87</v>
      </c>
      <c r="I69" s="53"/>
    </row>
    <row r="70" spans="1:9" ht="15.75" thickBot="1" x14ac:dyDescent="0.3">
      <c r="A70" s="18" t="s">
        <v>84</v>
      </c>
      <c r="B70" s="8" t="s">
        <v>161</v>
      </c>
      <c r="C70" s="8" t="s">
        <v>86</v>
      </c>
      <c r="D70" s="27">
        <v>1100</v>
      </c>
      <c r="E70" s="27">
        <f>+D70*1.17</f>
        <v>1287</v>
      </c>
      <c r="F70" s="55"/>
      <c r="G70" s="55"/>
      <c r="H70" s="55"/>
      <c r="I70" s="55"/>
    </row>
    <row r="71" spans="1:9" x14ac:dyDescent="0.25">
      <c r="A71" s="2"/>
      <c r="B71" s="9"/>
      <c r="C71" s="15"/>
      <c r="D71" s="15"/>
      <c r="E71" s="15"/>
      <c r="F71" s="53" t="s">
        <v>13</v>
      </c>
      <c r="G71" s="53" t="s">
        <v>91</v>
      </c>
      <c r="H71" s="53" t="s">
        <v>92</v>
      </c>
      <c r="I71" s="53"/>
    </row>
    <row r="72" spans="1:9" ht="26.25" thickBot="1" x14ac:dyDescent="0.3">
      <c r="A72" s="18" t="s">
        <v>88</v>
      </c>
      <c r="B72" s="8" t="s">
        <v>89</v>
      </c>
      <c r="C72" s="14" t="s">
        <v>90</v>
      </c>
      <c r="D72" s="19">
        <v>1100</v>
      </c>
      <c r="E72" s="19">
        <f t="shared" ref="E72" si="6">+D72*1.17</f>
        <v>1287</v>
      </c>
      <c r="F72" s="55"/>
      <c r="G72" s="55"/>
      <c r="H72" s="55"/>
      <c r="I72" s="55"/>
    </row>
    <row r="73" spans="1:9" x14ac:dyDescent="0.25">
      <c r="A73" s="53"/>
      <c r="B73" s="9"/>
      <c r="C73" s="51"/>
      <c r="D73" s="15"/>
      <c r="E73" s="15"/>
      <c r="F73" s="53"/>
      <c r="G73" s="53"/>
      <c r="H73" s="53"/>
      <c r="I73" s="53"/>
    </row>
    <row r="74" spans="1:9" ht="15.75" thickBot="1" x14ac:dyDescent="0.3">
      <c r="A74" s="55"/>
      <c r="B74" s="13" t="s">
        <v>36</v>
      </c>
      <c r="C74" s="52"/>
      <c r="D74" s="19">
        <f>+D70+D72</f>
        <v>2200</v>
      </c>
      <c r="E74" s="19">
        <f>+E70+E72</f>
        <v>2574</v>
      </c>
      <c r="F74" s="55"/>
      <c r="G74" s="55"/>
      <c r="H74" s="55"/>
      <c r="I74" s="55"/>
    </row>
    <row r="75" spans="1:9" ht="15.75" thickBot="1" x14ac:dyDescent="0.3">
      <c r="A75" s="25"/>
    </row>
    <row r="76" spans="1:9" ht="15.75" thickBot="1" x14ac:dyDescent="0.3">
      <c r="A76" s="22" t="s">
        <v>93</v>
      </c>
      <c r="B76" s="23" t="s">
        <v>94</v>
      </c>
      <c r="C76" s="24"/>
      <c r="D76" s="24"/>
      <c r="E76" s="24"/>
      <c r="F76" s="24"/>
      <c r="G76" s="24"/>
      <c r="H76" s="24"/>
      <c r="I76" s="24"/>
    </row>
    <row r="77" spans="1:9" x14ac:dyDescent="0.25">
      <c r="A77" s="2"/>
      <c r="B77" s="9"/>
      <c r="C77" s="9"/>
      <c r="D77" s="9"/>
      <c r="E77" s="9"/>
      <c r="F77" s="53" t="s">
        <v>13</v>
      </c>
      <c r="G77" s="53" t="s">
        <v>91</v>
      </c>
      <c r="H77" s="53" t="s">
        <v>15</v>
      </c>
      <c r="I77" s="53" t="s">
        <v>15</v>
      </c>
    </row>
    <row r="78" spans="1:9" ht="15.75" thickBot="1" x14ac:dyDescent="0.3">
      <c r="A78" s="18" t="s">
        <v>95</v>
      </c>
      <c r="B78" s="8" t="s">
        <v>96</v>
      </c>
      <c r="C78" s="8" t="s">
        <v>97</v>
      </c>
      <c r="D78" s="27">
        <v>3000</v>
      </c>
      <c r="E78" s="27">
        <v>3000</v>
      </c>
      <c r="F78" s="55"/>
      <c r="G78" s="55"/>
      <c r="H78" s="55"/>
      <c r="I78" s="55"/>
    </row>
    <row r="79" spans="1:9" x14ac:dyDescent="0.25">
      <c r="A79" s="53"/>
      <c r="B79" s="36"/>
      <c r="C79" s="51"/>
      <c r="D79" s="15"/>
      <c r="E79" s="15"/>
      <c r="F79" s="53"/>
      <c r="G79" s="53"/>
      <c r="H79" s="53"/>
      <c r="I79" s="53"/>
    </row>
    <row r="80" spans="1:9" ht="15.75" thickBot="1" x14ac:dyDescent="0.3">
      <c r="A80" s="55"/>
      <c r="B80" s="13" t="s">
        <v>36</v>
      </c>
      <c r="C80" s="52"/>
      <c r="D80" s="19">
        <f>D78</f>
        <v>3000</v>
      </c>
      <c r="E80" s="19">
        <f>+E78</f>
        <v>3000</v>
      </c>
      <c r="F80" s="55"/>
      <c r="G80" s="55"/>
      <c r="H80" s="55"/>
      <c r="I80" s="55"/>
    </row>
    <row r="81" spans="1:9" ht="41.25" customHeight="1" thickBot="1" x14ac:dyDescent="0.3">
      <c r="A81" s="25"/>
    </row>
    <row r="82" spans="1:9" ht="26.25" thickBot="1" x14ac:dyDescent="0.3">
      <c r="A82" s="22" t="s">
        <v>98</v>
      </c>
      <c r="B82" s="23" t="s">
        <v>99</v>
      </c>
      <c r="C82" s="24"/>
      <c r="D82" s="24"/>
      <c r="E82" s="24"/>
      <c r="F82" s="24"/>
      <c r="G82" s="24"/>
      <c r="H82" s="24"/>
      <c r="I82" s="24"/>
    </row>
    <row r="83" spans="1:9" x14ac:dyDescent="0.25">
      <c r="A83" s="2"/>
      <c r="B83" s="9"/>
      <c r="C83" s="9"/>
      <c r="D83" s="9"/>
      <c r="E83" s="9"/>
      <c r="F83" s="53" t="s">
        <v>13</v>
      </c>
      <c r="G83" s="53" t="s">
        <v>91</v>
      </c>
      <c r="H83" s="53" t="s">
        <v>103</v>
      </c>
      <c r="I83" s="53"/>
    </row>
    <row r="84" spans="1:9" ht="15.75" thickBot="1" x14ac:dyDescent="0.3">
      <c r="A84" s="18" t="s">
        <v>100</v>
      </c>
      <c r="B84" s="8" t="s">
        <v>101</v>
      </c>
      <c r="C84" s="8" t="s">
        <v>102</v>
      </c>
      <c r="D84" s="27">
        <v>4000</v>
      </c>
      <c r="E84" s="27">
        <v>4000</v>
      </c>
      <c r="F84" s="55"/>
      <c r="G84" s="55"/>
      <c r="H84" s="55"/>
      <c r="I84" s="55"/>
    </row>
    <row r="85" spans="1:9" x14ac:dyDescent="0.25">
      <c r="A85" s="53"/>
      <c r="B85" s="9"/>
      <c r="C85" s="51"/>
      <c r="D85" s="15"/>
      <c r="E85" s="15"/>
      <c r="F85" s="53"/>
      <c r="G85" s="53"/>
      <c r="H85" s="53"/>
      <c r="I85" s="53"/>
    </row>
    <row r="86" spans="1:9" ht="15.75" thickBot="1" x14ac:dyDescent="0.3">
      <c r="A86" s="55"/>
      <c r="B86" s="13" t="s">
        <v>36</v>
      </c>
      <c r="C86" s="52"/>
      <c r="D86" s="19">
        <f>D84</f>
        <v>4000</v>
      </c>
      <c r="E86" s="19">
        <v>3500</v>
      </c>
      <c r="F86" s="55"/>
      <c r="G86" s="55"/>
      <c r="H86" s="55"/>
      <c r="I86" s="55"/>
    </row>
    <row r="87" spans="1:9" ht="15.75" thickBot="1" x14ac:dyDescent="0.3">
      <c r="A87" s="25"/>
    </row>
    <row r="88" spans="1:9" ht="26.25" thickBot="1" x14ac:dyDescent="0.3">
      <c r="A88" s="22" t="s">
        <v>104</v>
      </c>
      <c r="B88" s="23" t="s">
        <v>105</v>
      </c>
      <c r="C88" s="24"/>
      <c r="D88" s="24"/>
      <c r="E88" s="24"/>
      <c r="F88" s="24"/>
      <c r="G88" s="24"/>
      <c r="H88" s="24"/>
      <c r="I88" s="24"/>
    </row>
    <row r="89" spans="1:9" x14ac:dyDescent="0.25">
      <c r="A89" s="2"/>
      <c r="B89" s="9"/>
      <c r="C89" s="9"/>
      <c r="D89" s="9"/>
      <c r="E89" s="9"/>
      <c r="F89" s="53" t="s">
        <v>45</v>
      </c>
      <c r="G89" s="53" t="s">
        <v>109</v>
      </c>
      <c r="H89" s="53" t="s">
        <v>15</v>
      </c>
      <c r="I89" s="53" t="s">
        <v>15</v>
      </c>
    </row>
    <row r="90" spans="1:9" x14ac:dyDescent="0.25">
      <c r="A90" s="2" t="s">
        <v>106</v>
      </c>
      <c r="B90" s="9" t="s">
        <v>107</v>
      </c>
      <c r="C90" s="9" t="s">
        <v>108</v>
      </c>
      <c r="D90" s="16">
        <v>5600</v>
      </c>
      <c r="E90" s="16">
        <f>+D90*1.17</f>
        <v>6552</v>
      </c>
      <c r="F90" s="54"/>
      <c r="G90" s="54"/>
      <c r="H90" s="54"/>
      <c r="I90" s="54"/>
    </row>
    <row r="91" spans="1:9" ht="15.75" thickBot="1" x14ac:dyDescent="0.3">
      <c r="A91" s="3"/>
      <c r="B91" s="34"/>
      <c r="C91" s="8"/>
      <c r="D91" s="7"/>
      <c r="E91" s="7"/>
      <c r="F91" s="55"/>
      <c r="G91" s="55"/>
      <c r="H91" s="55"/>
      <c r="I91" s="55"/>
    </row>
    <row r="92" spans="1:9" x14ac:dyDescent="0.25">
      <c r="A92" s="2"/>
      <c r="B92" s="9"/>
      <c r="C92" s="15"/>
      <c r="D92" s="15"/>
      <c r="E92" s="15"/>
      <c r="F92" s="53" t="s">
        <v>13</v>
      </c>
      <c r="G92" s="53" t="s">
        <v>91</v>
      </c>
      <c r="H92" s="53" t="s">
        <v>15</v>
      </c>
      <c r="I92" s="53" t="s">
        <v>15</v>
      </c>
    </row>
    <row r="93" spans="1:9" x14ac:dyDescent="0.25">
      <c r="A93" s="2" t="s">
        <v>110</v>
      </c>
      <c r="B93" s="9" t="s">
        <v>111</v>
      </c>
      <c r="C93" s="15" t="s">
        <v>112</v>
      </c>
      <c r="D93" s="20">
        <v>2500</v>
      </c>
      <c r="E93" s="20">
        <f t="shared" ref="E93:E96" si="7">+D93*1.17</f>
        <v>2925</v>
      </c>
      <c r="F93" s="54"/>
      <c r="G93" s="54"/>
      <c r="H93" s="54"/>
      <c r="I93" s="54"/>
    </row>
    <row r="94" spans="1:9" ht="15.75" thickBot="1" x14ac:dyDescent="0.3">
      <c r="A94" s="3"/>
      <c r="B94" s="34"/>
      <c r="C94" s="7"/>
      <c r="D94" s="14"/>
      <c r="E94" s="14"/>
      <c r="F94" s="55"/>
      <c r="G94" s="55"/>
      <c r="H94" s="55"/>
      <c r="I94" s="55"/>
    </row>
    <row r="95" spans="1:9" x14ac:dyDescent="0.25">
      <c r="A95" s="2"/>
      <c r="B95" s="9"/>
      <c r="C95" s="15"/>
      <c r="D95" s="15"/>
      <c r="E95" s="15"/>
      <c r="F95" s="53" t="s">
        <v>13</v>
      </c>
      <c r="G95" s="53" t="s">
        <v>91</v>
      </c>
      <c r="H95" s="53" t="s">
        <v>15</v>
      </c>
      <c r="I95" s="53" t="s">
        <v>15</v>
      </c>
    </row>
    <row r="96" spans="1:9" ht="15.75" thickBot="1" x14ac:dyDescent="0.3">
      <c r="A96" s="18" t="s">
        <v>113</v>
      </c>
      <c r="B96" s="8" t="s">
        <v>114</v>
      </c>
      <c r="C96" s="14" t="s">
        <v>115</v>
      </c>
      <c r="D96" s="19">
        <f>240*12</f>
        <v>2880</v>
      </c>
      <c r="E96" s="19">
        <f t="shared" si="7"/>
        <v>3369.6</v>
      </c>
      <c r="F96" s="55"/>
      <c r="G96" s="55"/>
      <c r="H96" s="55"/>
      <c r="I96" s="55"/>
    </row>
    <row r="97" spans="1:9" x14ac:dyDescent="0.25">
      <c r="A97" s="53"/>
      <c r="B97" s="9"/>
      <c r="C97" s="51"/>
      <c r="D97" s="15"/>
      <c r="E97" s="15"/>
      <c r="F97" s="53"/>
      <c r="G97" s="53"/>
      <c r="H97" s="53"/>
      <c r="I97" s="53"/>
    </row>
    <row r="98" spans="1:9" ht="15.75" thickBot="1" x14ac:dyDescent="0.3">
      <c r="A98" s="55"/>
      <c r="B98" s="8" t="s">
        <v>46</v>
      </c>
      <c r="C98" s="52"/>
      <c r="D98" s="19">
        <f>SUM(D90:D96)</f>
        <v>10980</v>
      </c>
      <c r="E98" s="19">
        <f>SUM(E90:E96)</f>
        <v>12846.6</v>
      </c>
      <c r="F98" s="55"/>
      <c r="G98" s="55"/>
      <c r="H98" s="55"/>
      <c r="I98" s="55"/>
    </row>
    <row r="99" spans="1:9" ht="15.75" thickBot="1" x14ac:dyDescent="0.3">
      <c r="A99" s="25"/>
    </row>
    <row r="100" spans="1:9" ht="26.25" thickBot="1" x14ac:dyDescent="0.3">
      <c r="A100" s="22" t="s">
        <v>116</v>
      </c>
      <c r="B100" s="23" t="s">
        <v>117</v>
      </c>
      <c r="C100" s="24"/>
      <c r="D100" s="24"/>
      <c r="E100" s="24"/>
      <c r="F100" s="24"/>
      <c r="G100" s="24"/>
      <c r="H100" s="24"/>
      <c r="I100" s="24"/>
    </row>
    <row r="101" spans="1:9" x14ac:dyDescent="0.25">
      <c r="A101" s="2"/>
      <c r="B101" s="9"/>
      <c r="C101" s="9"/>
      <c r="D101" s="9"/>
      <c r="E101" s="9"/>
      <c r="F101" s="53" t="s">
        <v>13</v>
      </c>
      <c r="G101" s="53" t="s">
        <v>91</v>
      </c>
      <c r="H101" s="53" t="s">
        <v>103</v>
      </c>
      <c r="I101" s="53"/>
    </row>
    <row r="102" spans="1:9" ht="26.25" thickBot="1" x14ac:dyDescent="0.3">
      <c r="A102" s="18" t="s">
        <v>118</v>
      </c>
      <c r="B102" s="8" t="s">
        <v>119</v>
      </c>
      <c r="C102" s="8" t="s">
        <v>120</v>
      </c>
      <c r="D102" s="27">
        <v>2800</v>
      </c>
      <c r="E102" s="27">
        <f>+D102*1.17</f>
        <v>3276</v>
      </c>
      <c r="F102" s="55"/>
      <c r="G102" s="55"/>
      <c r="H102" s="55"/>
      <c r="I102" s="55"/>
    </row>
    <row r="103" spans="1:9" x14ac:dyDescent="0.25">
      <c r="A103" s="2"/>
      <c r="B103" s="9"/>
      <c r="C103" s="15"/>
      <c r="D103" s="15"/>
      <c r="E103" s="15"/>
      <c r="F103" s="53"/>
      <c r="G103" s="53" t="s">
        <v>91</v>
      </c>
      <c r="H103" s="53" t="s">
        <v>103</v>
      </c>
      <c r="I103" s="53"/>
    </row>
    <row r="104" spans="1:9" ht="26.25" thickBot="1" x14ac:dyDescent="0.3">
      <c r="A104" s="18" t="s">
        <v>121</v>
      </c>
      <c r="B104" s="8" t="s">
        <v>122</v>
      </c>
      <c r="C104" s="14" t="s">
        <v>123</v>
      </c>
      <c r="D104" s="19">
        <v>2500</v>
      </c>
      <c r="E104" s="19">
        <f>+D104*1.17</f>
        <v>2925</v>
      </c>
      <c r="F104" s="55"/>
      <c r="G104" s="55"/>
      <c r="H104" s="55"/>
      <c r="I104" s="55"/>
    </row>
    <row r="105" spans="1:9" ht="15.75" thickBot="1" x14ac:dyDescent="0.3">
      <c r="A105" s="18" t="s">
        <v>124</v>
      </c>
      <c r="B105" s="8" t="s">
        <v>125</v>
      </c>
      <c r="C105" s="14" t="s">
        <v>126</v>
      </c>
      <c r="D105" s="19">
        <v>1500</v>
      </c>
      <c r="E105" s="19">
        <f>+D105*1.17</f>
        <v>1755</v>
      </c>
      <c r="F105" s="8"/>
      <c r="G105" s="8" t="s">
        <v>91</v>
      </c>
      <c r="H105" s="8" t="s">
        <v>103</v>
      </c>
      <c r="I105" s="8"/>
    </row>
    <row r="106" spans="1:9" x14ac:dyDescent="0.25">
      <c r="A106" s="53"/>
      <c r="B106" s="9"/>
      <c r="C106" s="51"/>
      <c r="D106" s="15"/>
      <c r="E106" s="15"/>
      <c r="F106" s="53"/>
      <c r="G106" s="53"/>
      <c r="H106" s="53"/>
      <c r="I106" s="53"/>
    </row>
    <row r="107" spans="1:9" ht="15.75" thickBot="1" x14ac:dyDescent="0.3">
      <c r="A107" s="55"/>
      <c r="B107" s="13" t="s">
        <v>36</v>
      </c>
      <c r="C107" s="52"/>
      <c r="D107" s="19">
        <f>SUM(D102:D105)</f>
        <v>6800</v>
      </c>
      <c r="E107" s="19">
        <f>SUM(E102:E105)</f>
        <v>7956</v>
      </c>
      <c r="F107" s="55"/>
      <c r="G107" s="55"/>
      <c r="H107" s="55"/>
      <c r="I107" s="55"/>
    </row>
    <row r="108" spans="1:9" ht="15.75" thickBot="1" x14ac:dyDescent="0.3">
      <c r="A108" s="25"/>
    </row>
    <row r="109" spans="1:9" ht="26.25" thickBot="1" x14ac:dyDescent="0.3">
      <c r="A109" s="22"/>
      <c r="B109" s="23" t="s">
        <v>127</v>
      </c>
      <c r="C109" s="24"/>
      <c r="D109" s="28">
        <f>D26+D35+D46+D51+D57+D66+D74+D80+D86+D98+D107</f>
        <v>233205</v>
      </c>
      <c r="E109" s="28">
        <f>E26+E35+E46+E51+E57+E66+E74+E80+E86+E98+E107</f>
        <v>270904.84999999998</v>
      </c>
      <c r="F109" s="24"/>
      <c r="G109" s="24"/>
      <c r="H109" s="24"/>
      <c r="I109" s="24"/>
    </row>
    <row r="110" spans="1:9" ht="21" customHeight="1" x14ac:dyDescent="0.25">
      <c r="A110" s="25"/>
    </row>
    <row r="111" spans="1:9" ht="70.5" customHeight="1" thickBot="1" x14ac:dyDescent="0.3">
      <c r="A111" s="56" t="s">
        <v>128</v>
      </c>
      <c r="B111" s="56"/>
    </row>
    <row r="112" spans="1:9" x14ac:dyDescent="0.25">
      <c r="A112" s="1"/>
      <c r="B112" s="10"/>
      <c r="C112" s="57" t="s">
        <v>2</v>
      </c>
      <c r="D112" s="4"/>
      <c r="E112" s="4"/>
      <c r="F112" s="10"/>
      <c r="G112" s="10"/>
      <c r="H112" s="10"/>
      <c r="I112" s="11"/>
    </row>
    <row r="113" spans="1:10" ht="38.25" x14ac:dyDescent="0.25">
      <c r="A113" s="2"/>
      <c r="B113" s="9"/>
      <c r="C113" s="58"/>
      <c r="D113" s="9" t="s">
        <v>3</v>
      </c>
      <c r="E113" s="9" t="s">
        <v>138</v>
      </c>
      <c r="F113" s="9" t="s">
        <v>4</v>
      </c>
      <c r="G113" s="9" t="s">
        <v>5</v>
      </c>
      <c r="H113" s="9" t="s">
        <v>6</v>
      </c>
      <c r="I113" s="5" t="s">
        <v>7</v>
      </c>
    </row>
    <row r="114" spans="1:10" x14ac:dyDescent="0.25">
      <c r="A114" s="2" t="s">
        <v>0</v>
      </c>
      <c r="B114" s="9"/>
      <c r="C114" s="58"/>
      <c r="D114" s="6"/>
      <c r="E114" s="6"/>
      <c r="F114" s="6"/>
      <c r="G114" s="6"/>
      <c r="H114" s="6"/>
      <c r="I114" s="6"/>
    </row>
    <row r="115" spans="1:10" ht="15.75" thickBot="1" x14ac:dyDescent="0.3">
      <c r="A115" s="3"/>
      <c r="B115" s="8" t="s">
        <v>1</v>
      </c>
      <c r="C115" s="59"/>
      <c r="D115" s="7"/>
      <c r="E115" s="7"/>
      <c r="F115" s="7"/>
      <c r="G115" s="7"/>
      <c r="H115" s="7"/>
      <c r="I115" s="7"/>
    </row>
    <row r="116" spans="1:10" s="41" customFormat="1" ht="24" customHeight="1" thickBot="1" x14ac:dyDescent="0.3">
      <c r="A116" s="46" t="s">
        <v>129</v>
      </c>
      <c r="B116" s="47" t="s">
        <v>130</v>
      </c>
      <c r="C116" s="44" t="s">
        <v>131</v>
      </c>
      <c r="D116" s="30">
        <v>3000</v>
      </c>
      <c r="E116" s="30">
        <f>+D116*1.17</f>
        <v>3510</v>
      </c>
      <c r="F116" s="43" t="s">
        <v>13</v>
      </c>
      <c r="G116" s="43" t="s">
        <v>65</v>
      </c>
      <c r="H116" s="43" t="s">
        <v>29</v>
      </c>
      <c r="I116" s="43" t="s">
        <v>58</v>
      </c>
    </row>
    <row r="117" spans="1:10" s="41" customFormat="1" ht="24" customHeight="1" thickBot="1" x14ac:dyDescent="0.3">
      <c r="A117" s="46" t="s">
        <v>134</v>
      </c>
      <c r="B117" s="47" t="s">
        <v>155</v>
      </c>
      <c r="C117" s="44" t="s">
        <v>156</v>
      </c>
      <c r="D117" s="30">
        <v>7500</v>
      </c>
      <c r="E117" s="30">
        <f>+D117*1.17</f>
        <v>8775</v>
      </c>
      <c r="F117" s="43" t="s">
        <v>25</v>
      </c>
      <c r="G117" s="43" t="s">
        <v>65</v>
      </c>
      <c r="H117" s="43" t="s">
        <v>29</v>
      </c>
      <c r="I117" s="43" t="s">
        <v>58</v>
      </c>
    </row>
    <row r="118" spans="1:10" s="41" customFormat="1" ht="24" customHeight="1" thickBot="1" x14ac:dyDescent="0.3">
      <c r="A118" s="46" t="s">
        <v>139</v>
      </c>
      <c r="B118" s="47" t="s">
        <v>153</v>
      </c>
      <c r="C118" s="44" t="s">
        <v>154</v>
      </c>
      <c r="D118" s="30">
        <v>20000</v>
      </c>
      <c r="E118" s="30">
        <f>+D118*1.17</f>
        <v>23400</v>
      </c>
      <c r="F118" s="43" t="s">
        <v>25</v>
      </c>
      <c r="G118" s="43" t="s">
        <v>65</v>
      </c>
      <c r="H118" s="43" t="s">
        <v>29</v>
      </c>
      <c r="I118" s="43" t="s">
        <v>58</v>
      </c>
    </row>
    <row r="119" spans="1:10" s="41" customFormat="1" ht="24" customHeight="1" thickBot="1" x14ac:dyDescent="0.3">
      <c r="A119" s="46" t="s">
        <v>144</v>
      </c>
      <c r="B119" s="47" t="s">
        <v>146</v>
      </c>
      <c r="C119" s="44" t="s">
        <v>145</v>
      </c>
      <c r="D119" s="30">
        <v>10000</v>
      </c>
      <c r="E119" s="30">
        <f>+D119*1.17</f>
        <v>11700</v>
      </c>
      <c r="F119" s="43" t="s">
        <v>25</v>
      </c>
      <c r="G119" s="43" t="s">
        <v>65</v>
      </c>
      <c r="H119" s="43" t="s">
        <v>29</v>
      </c>
      <c r="I119" s="43" t="s">
        <v>58</v>
      </c>
    </row>
    <row r="120" spans="1:10" s="41" customFormat="1" ht="24" customHeight="1" thickBot="1" x14ac:dyDescent="0.3">
      <c r="A120" s="46" t="s">
        <v>147</v>
      </c>
      <c r="B120" s="47" t="s">
        <v>157</v>
      </c>
      <c r="C120" s="44" t="s">
        <v>158</v>
      </c>
      <c r="D120" s="30">
        <v>12000</v>
      </c>
      <c r="E120" s="30">
        <f t="shared" ref="E120:E123" si="8">+D120*1.17</f>
        <v>14040</v>
      </c>
      <c r="F120" s="43" t="s">
        <v>25</v>
      </c>
      <c r="G120" s="43" t="s">
        <v>65</v>
      </c>
      <c r="H120" s="43" t="s">
        <v>29</v>
      </c>
      <c r="I120" s="43" t="s">
        <v>58</v>
      </c>
    </row>
    <row r="121" spans="1:10" s="41" customFormat="1" ht="24" customHeight="1" thickBot="1" x14ac:dyDescent="0.3">
      <c r="A121" s="46" t="s">
        <v>150</v>
      </c>
      <c r="B121" s="47" t="s">
        <v>151</v>
      </c>
      <c r="C121" s="44" t="s">
        <v>152</v>
      </c>
      <c r="D121" s="30">
        <v>1500</v>
      </c>
      <c r="E121" s="30">
        <f t="shared" si="8"/>
        <v>1755</v>
      </c>
      <c r="F121" s="43" t="s">
        <v>13</v>
      </c>
      <c r="G121" s="43" t="s">
        <v>65</v>
      </c>
      <c r="H121" s="43" t="s">
        <v>29</v>
      </c>
      <c r="I121" s="43" t="s">
        <v>58</v>
      </c>
    </row>
    <row r="122" spans="1:10" s="41" customFormat="1" ht="24" customHeight="1" thickBot="1" x14ac:dyDescent="0.3">
      <c r="A122" s="46" t="s">
        <v>159</v>
      </c>
      <c r="B122" s="47" t="s">
        <v>148</v>
      </c>
      <c r="C122" s="44" t="s">
        <v>149</v>
      </c>
      <c r="D122" s="30">
        <v>1500</v>
      </c>
      <c r="E122" s="30">
        <f t="shared" ref="E122" si="9">+D122*1.17</f>
        <v>1755</v>
      </c>
      <c r="F122" s="43" t="s">
        <v>13</v>
      </c>
      <c r="G122" s="43" t="s">
        <v>65</v>
      </c>
      <c r="H122" s="43" t="s">
        <v>29</v>
      </c>
      <c r="I122" s="43" t="s">
        <v>58</v>
      </c>
    </row>
    <row r="123" spans="1:10" s="41" customFormat="1" ht="24" customHeight="1" thickBot="1" x14ac:dyDescent="0.3">
      <c r="A123" s="46" t="s">
        <v>160</v>
      </c>
      <c r="B123" s="47" t="s">
        <v>136</v>
      </c>
      <c r="C123" s="44" t="s">
        <v>137</v>
      </c>
      <c r="D123" s="30">
        <v>5000</v>
      </c>
      <c r="E123" s="30">
        <f t="shared" si="8"/>
        <v>5850</v>
      </c>
      <c r="F123" s="43" t="s">
        <v>13</v>
      </c>
      <c r="G123" s="43" t="s">
        <v>65</v>
      </c>
      <c r="H123" s="43" t="s">
        <v>29</v>
      </c>
      <c r="I123" s="43" t="s">
        <v>58</v>
      </c>
    </row>
    <row r="124" spans="1:10" s="41" customFormat="1" ht="24" customHeight="1" thickBot="1" x14ac:dyDescent="0.3">
      <c r="A124" s="46" t="s">
        <v>163</v>
      </c>
      <c r="B124" s="47" t="s">
        <v>164</v>
      </c>
      <c r="C124" s="44" t="s">
        <v>165</v>
      </c>
      <c r="D124" s="30">
        <v>3500</v>
      </c>
      <c r="E124" s="30">
        <f t="shared" ref="E124" si="10">+D124*1.17</f>
        <v>4094.9999999999995</v>
      </c>
      <c r="F124" s="43" t="s">
        <v>13</v>
      </c>
      <c r="G124" s="43" t="s">
        <v>65</v>
      </c>
      <c r="H124" s="43" t="s">
        <v>29</v>
      </c>
      <c r="I124" s="43" t="s">
        <v>58</v>
      </c>
    </row>
    <row r="125" spans="1:10" ht="28.5" customHeight="1" thickBot="1" x14ac:dyDescent="0.3">
      <c r="A125" s="12"/>
      <c r="B125" s="13" t="s">
        <v>132</v>
      </c>
      <c r="C125" s="14"/>
      <c r="D125" s="19">
        <f>+D116+D117+D118+D119+D120+D121+D122+D123+D124</f>
        <v>64000</v>
      </c>
      <c r="E125" s="19">
        <f>+E116+E117+E118+E119+E120+E121+E122+E123+E124</f>
        <v>74880</v>
      </c>
      <c r="F125" s="14"/>
      <c r="G125" s="14"/>
      <c r="H125" s="14"/>
      <c r="I125" s="14"/>
    </row>
    <row r="126" spans="1:10" ht="15.75" thickBot="1" x14ac:dyDescent="0.3">
      <c r="A126" s="25"/>
    </row>
    <row r="127" spans="1:10" ht="26.25" thickBot="1" x14ac:dyDescent="0.3">
      <c r="A127" s="22"/>
      <c r="B127" s="23" t="s">
        <v>162</v>
      </c>
      <c r="C127" s="24"/>
      <c r="D127" s="28">
        <f>+D109+D125</f>
        <v>297205</v>
      </c>
      <c r="E127" s="28">
        <f>+E109+E125</f>
        <v>345784.85</v>
      </c>
      <c r="F127" s="24"/>
      <c r="G127" s="24"/>
      <c r="H127" s="24"/>
      <c r="I127" s="24"/>
      <c r="J127" s="37"/>
    </row>
    <row r="128" spans="1:10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</sheetData>
  <mergeCells count="145">
    <mergeCell ref="G17:G18"/>
    <mergeCell ref="H17:H18"/>
    <mergeCell ref="I17:I18"/>
    <mergeCell ref="A111:B111"/>
    <mergeCell ref="H106:H107"/>
    <mergeCell ref="I106:I107"/>
    <mergeCell ref="C112:C115"/>
    <mergeCell ref="A1:I1"/>
    <mergeCell ref="F103:F104"/>
    <mergeCell ref="G103:G104"/>
    <mergeCell ref="H103:H104"/>
    <mergeCell ref="I103:I104"/>
    <mergeCell ref="A106:A107"/>
    <mergeCell ref="C106:C107"/>
    <mergeCell ref="F106:F107"/>
    <mergeCell ref="G106:G107"/>
    <mergeCell ref="I97:I98"/>
    <mergeCell ref="F101:F102"/>
    <mergeCell ref="G101:G102"/>
    <mergeCell ref="H101:H102"/>
    <mergeCell ref="I101:I102"/>
    <mergeCell ref="A97:A98"/>
    <mergeCell ref="C97:C98"/>
    <mergeCell ref="F97:F98"/>
    <mergeCell ref="G97:G98"/>
    <mergeCell ref="H97:H98"/>
    <mergeCell ref="F92:F94"/>
    <mergeCell ref="G92:G94"/>
    <mergeCell ref="H92:H94"/>
    <mergeCell ref="I92:I94"/>
    <mergeCell ref="F95:F96"/>
    <mergeCell ref="G95:G96"/>
    <mergeCell ref="H95:H96"/>
    <mergeCell ref="I95:I96"/>
    <mergeCell ref="I85:I86"/>
    <mergeCell ref="F89:F91"/>
    <mergeCell ref="G89:G91"/>
    <mergeCell ref="H89:H91"/>
    <mergeCell ref="I89:I91"/>
    <mergeCell ref="A85:A86"/>
    <mergeCell ref="C85:C86"/>
    <mergeCell ref="F85:F86"/>
    <mergeCell ref="G85:G86"/>
    <mergeCell ref="H85:H86"/>
    <mergeCell ref="I79:I80"/>
    <mergeCell ref="F83:F84"/>
    <mergeCell ref="G83:G84"/>
    <mergeCell ref="H83:H84"/>
    <mergeCell ref="I83:I84"/>
    <mergeCell ref="A79:A80"/>
    <mergeCell ref="C79:C80"/>
    <mergeCell ref="F79:F80"/>
    <mergeCell ref="G79:G80"/>
    <mergeCell ref="H79:H80"/>
    <mergeCell ref="F77:F78"/>
    <mergeCell ref="G77:G78"/>
    <mergeCell ref="H77:H78"/>
    <mergeCell ref="I77:I78"/>
    <mergeCell ref="F71:F72"/>
    <mergeCell ref="G71:G72"/>
    <mergeCell ref="H71:H72"/>
    <mergeCell ref="I71:I72"/>
    <mergeCell ref="F63:F64"/>
    <mergeCell ref="G63:G64"/>
    <mergeCell ref="H63:H64"/>
    <mergeCell ref="I63:I64"/>
    <mergeCell ref="A73:A74"/>
    <mergeCell ref="C73:C74"/>
    <mergeCell ref="F73:F74"/>
    <mergeCell ref="G73:G74"/>
    <mergeCell ref="I65:I66"/>
    <mergeCell ref="F69:F70"/>
    <mergeCell ref="G69:G70"/>
    <mergeCell ref="H69:H70"/>
    <mergeCell ref="I69:I70"/>
    <mergeCell ref="A65:A66"/>
    <mergeCell ref="C65:C66"/>
    <mergeCell ref="F65:F66"/>
    <mergeCell ref="G65:G66"/>
    <mergeCell ref="H65:H66"/>
    <mergeCell ref="H73:H74"/>
    <mergeCell ref="I73:I74"/>
    <mergeCell ref="F54:F55"/>
    <mergeCell ref="G54:G55"/>
    <mergeCell ref="H54:H55"/>
    <mergeCell ref="I54:I55"/>
    <mergeCell ref="F60:F62"/>
    <mergeCell ref="G60:G62"/>
    <mergeCell ref="H60:H62"/>
    <mergeCell ref="I60:I62"/>
    <mergeCell ref="A42:A44"/>
    <mergeCell ref="B42:B44"/>
    <mergeCell ref="F42:F44"/>
    <mergeCell ref="G42:G44"/>
    <mergeCell ref="H42:H44"/>
    <mergeCell ref="I42:I44"/>
    <mergeCell ref="F49:F50"/>
    <mergeCell ref="G49:G50"/>
    <mergeCell ref="H49:H50"/>
    <mergeCell ref="I49:I50"/>
    <mergeCell ref="C38:C39"/>
    <mergeCell ref="G38:G39"/>
    <mergeCell ref="H38:H39"/>
    <mergeCell ref="I38:I39"/>
    <mergeCell ref="A40:A41"/>
    <mergeCell ref="B40:B41"/>
    <mergeCell ref="C40:C41"/>
    <mergeCell ref="F40:F41"/>
    <mergeCell ref="G40:G41"/>
    <mergeCell ref="H40:H41"/>
    <mergeCell ref="I40:I41"/>
    <mergeCell ref="H32:H34"/>
    <mergeCell ref="I32:I34"/>
    <mergeCell ref="F23:F24"/>
    <mergeCell ref="G23:G24"/>
    <mergeCell ref="H23:H24"/>
    <mergeCell ref="I23:I24"/>
    <mergeCell ref="A25:A26"/>
    <mergeCell ref="C25:C26"/>
    <mergeCell ref="F25:F26"/>
    <mergeCell ref="G25:G26"/>
    <mergeCell ref="F15:F16"/>
    <mergeCell ref="G15:G16"/>
    <mergeCell ref="H15:H16"/>
    <mergeCell ref="H25:H26"/>
    <mergeCell ref="C2:C5"/>
    <mergeCell ref="F10:F11"/>
    <mergeCell ref="G10:G11"/>
    <mergeCell ref="H10:H11"/>
    <mergeCell ref="I15:I16"/>
    <mergeCell ref="F21:F22"/>
    <mergeCell ref="G21:G22"/>
    <mergeCell ref="H21:H22"/>
    <mergeCell ref="I21:I22"/>
    <mergeCell ref="I10:I11"/>
    <mergeCell ref="F12:F14"/>
    <mergeCell ref="G12:G14"/>
    <mergeCell ref="H12:H14"/>
    <mergeCell ref="I12:I14"/>
    <mergeCell ref="F19:F20"/>
    <mergeCell ref="G19:G20"/>
    <mergeCell ref="H19:H20"/>
    <mergeCell ref="I19:I20"/>
    <mergeCell ref="I25:I26"/>
    <mergeCell ref="F17:F18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2022-02-18T11:10:32Z</dcterms:modified>
</cp:coreProperties>
</file>