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19" i="1" l="1"/>
  <c r="F118" i="1"/>
  <c r="F117" i="1"/>
  <c r="F18" i="1" l="1"/>
  <c r="F100" i="1" l="1"/>
  <c r="F115" i="1" l="1"/>
  <c r="F116" i="1"/>
  <c r="F114" i="1"/>
  <c r="F119" i="1" s="1"/>
  <c r="F103" i="1"/>
  <c r="F102" i="1"/>
  <c r="F105" i="1" s="1"/>
  <c r="E94" i="1"/>
  <c r="F91" i="1"/>
  <c r="F94" i="1"/>
  <c r="F88" i="1"/>
  <c r="F96" i="1" s="1"/>
  <c r="F78" i="1"/>
  <c r="F70" i="1"/>
  <c r="F68" i="1"/>
  <c r="E72" i="1"/>
  <c r="F62" i="1"/>
  <c r="F59" i="1"/>
  <c r="F55" i="1"/>
  <c r="F54" i="1"/>
  <c r="F48" i="1"/>
  <c r="F38" i="1"/>
  <c r="F41" i="1"/>
  <c r="F43" i="1"/>
  <c r="F37" i="1"/>
  <c r="F31" i="1"/>
  <c r="F28" i="1"/>
  <c r="F11" i="1"/>
  <c r="F13" i="1"/>
  <c r="F16" i="1"/>
  <c r="F20" i="1"/>
  <c r="F22" i="1"/>
  <c r="F8" i="1"/>
  <c r="F64" i="1" l="1"/>
  <c r="F44" i="1"/>
  <c r="F24" i="1"/>
  <c r="F72" i="1"/>
  <c r="F33" i="1"/>
  <c r="E105" i="1"/>
  <c r="E96" i="1"/>
  <c r="E84" i="1"/>
  <c r="E78" i="1"/>
  <c r="E64" i="1"/>
  <c r="E55" i="1"/>
  <c r="E49" i="1"/>
  <c r="F49" i="1" s="1"/>
  <c r="E44" i="1"/>
  <c r="E33" i="1"/>
  <c r="E24" i="1"/>
  <c r="F107" i="1" l="1"/>
  <c r="F121" i="1" s="1"/>
  <c r="E107" i="1"/>
  <c r="E121" i="1" s="1"/>
</calcChain>
</file>

<file path=xl/sharedStrings.xml><?xml version="1.0" encoding="utf-8"?>
<sst xmlns="http://schemas.openxmlformats.org/spreadsheetml/2006/main" count="277" uniqueCount="154">
  <si>
    <t>R/b</t>
  </si>
  <si>
    <t>Ekonomski kod</t>
  </si>
  <si>
    <t>Predmet nabavke</t>
  </si>
  <si>
    <t xml:space="preserve">Jedinstveni rječnik javnih nabavki </t>
  </si>
  <si>
    <t>Procjenjena vrijednost bez PDV-a</t>
  </si>
  <si>
    <t>Vrsta postupka</t>
  </si>
  <si>
    <t>Vrsta ugovora</t>
  </si>
  <si>
    <t>Pokretanje postupka</t>
  </si>
  <si>
    <t>Zaključenje ugovora</t>
  </si>
  <si>
    <t>1.</t>
  </si>
  <si>
    <t xml:space="preserve">UTROŠENE SIROVINE I MATERIJAL </t>
  </si>
  <si>
    <t xml:space="preserve">Kancelarijski materijal </t>
  </si>
  <si>
    <t>22800000-8</t>
  </si>
  <si>
    <t>30199000-0</t>
  </si>
  <si>
    <t>Direktni sporazum</t>
  </si>
  <si>
    <t xml:space="preserve">Robe </t>
  </si>
  <si>
    <t>I kvartal</t>
  </si>
  <si>
    <t>1.2.</t>
  </si>
  <si>
    <t>Proizvodi  za čišćenje</t>
  </si>
  <si>
    <t>39830000-9</t>
  </si>
  <si>
    <t>Robe</t>
  </si>
  <si>
    <t>1.3.</t>
  </si>
  <si>
    <t xml:space="preserve">Laboratorijski materijal </t>
  </si>
  <si>
    <t>33790000-4</t>
  </si>
  <si>
    <t>33696500-0</t>
  </si>
  <si>
    <t>33140000-3</t>
  </si>
  <si>
    <t>Konkurentski zahtjev</t>
  </si>
  <si>
    <t>1.4.</t>
  </si>
  <si>
    <t>Vakcine i serumi</t>
  </si>
  <si>
    <t>33650000-1</t>
  </si>
  <si>
    <t>II kvartal</t>
  </si>
  <si>
    <t>1.5.</t>
  </si>
  <si>
    <t>Materijal za DDD poslove</t>
  </si>
  <si>
    <t>24000000-4</t>
  </si>
  <si>
    <t>1.6.</t>
  </si>
  <si>
    <t>Materijal za održavanje vozila</t>
  </si>
  <si>
    <t>34300000-0</t>
  </si>
  <si>
    <t xml:space="preserve">UKUPNO </t>
  </si>
  <si>
    <t>2.</t>
  </si>
  <si>
    <t xml:space="preserve">UTROŠENE ENERGIJA I GORIVO  </t>
  </si>
  <si>
    <t>2.1.</t>
  </si>
  <si>
    <t xml:space="preserve">Benzin i plin </t>
  </si>
  <si>
    <t>09000000-3</t>
  </si>
  <si>
    <t>2.2.</t>
  </si>
  <si>
    <t xml:space="preserve">Električna energija </t>
  </si>
  <si>
    <t>09310000-5</t>
  </si>
  <si>
    <t>Izuzeće od primjene zakona (čl.10.st.1.tačka d.)</t>
  </si>
  <si>
    <t>UKUPNO</t>
  </si>
  <si>
    <t>3.</t>
  </si>
  <si>
    <t xml:space="preserve">TROŠKOVI USLUGA ODRŽAVANJA </t>
  </si>
  <si>
    <t>.3.1.</t>
  </si>
  <si>
    <t xml:space="preserve"> Održavanje vozila</t>
  </si>
  <si>
    <t>50000000-5</t>
  </si>
  <si>
    <t>usluge</t>
  </si>
  <si>
    <t>3.2.</t>
  </si>
  <si>
    <t>Održavanje ostalih stalnih sredstava i opreme</t>
  </si>
  <si>
    <t>3.3.</t>
  </si>
  <si>
    <t>Održavanje medicinske i laboratorijske  opreme</t>
  </si>
  <si>
    <t>50400000-9</t>
  </si>
  <si>
    <t>III kvartal</t>
  </si>
  <si>
    <t>3.4.</t>
  </si>
  <si>
    <t>Održavanje računarske opreme i podrška za softer</t>
  </si>
  <si>
    <t>4.</t>
  </si>
  <si>
    <t xml:space="preserve">TROŠKOVI ISTRAŽIVANJA </t>
  </si>
  <si>
    <t xml:space="preserve">BAS-ovi  </t>
  </si>
  <si>
    <t>22000000-0</t>
  </si>
  <si>
    <t>robe</t>
  </si>
  <si>
    <t>5.</t>
  </si>
  <si>
    <t xml:space="preserve">TROŠKOVI OSTALIH USLUGA </t>
  </si>
  <si>
    <t>5.1.</t>
  </si>
  <si>
    <t>Zdravstveni pregledi zaposlenih- obavezni</t>
  </si>
  <si>
    <t>85100000-0</t>
  </si>
  <si>
    <t>III  kvartal</t>
  </si>
  <si>
    <t>5.2.</t>
  </si>
  <si>
    <t>Usluge zbrinjavanja medicinskog  i laboratorijskog otpada</t>
  </si>
  <si>
    <t>90524000-6</t>
  </si>
  <si>
    <t>6.</t>
  </si>
  <si>
    <t xml:space="preserve">TROŠKOVI NEPROIZVODNIH USLUGA </t>
  </si>
  <si>
    <t>6.1.</t>
  </si>
  <si>
    <t xml:space="preserve"> Usluge vodovoda i kanalizacije </t>
  </si>
  <si>
    <t>65000000-3</t>
  </si>
  <si>
    <t>6.2..</t>
  </si>
  <si>
    <t xml:space="preserve">Usluge odvoza smeća </t>
  </si>
  <si>
    <t>7.</t>
  </si>
  <si>
    <t xml:space="preserve">TROŠKOVI REPREZENTACIJE </t>
  </si>
  <si>
    <t>7.1.</t>
  </si>
  <si>
    <t xml:space="preserve"> Reprezentacija ( robe) </t>
  </si>
  <si>
    <t>44423000-1</t>
  </si>
  <si>
    <t>15000000-8</t>
  </si>
  <si>
    <t xml:space="preserve">Kontinuirano </t>
  </si>
  <si>
    <t>7.2..</t>
  </si>
  <si>
    <t xml:space="preserve">Reprezentacija ( usluge ) </t>
  </si>
  <si>
    <t>55300000-3</t>
  </si>
  <si>
    <t>Usluge</t>
  </si>
  <si>
    <t>Po potrebi</t>
  </si>
  <si>
    <t>8.</t>
  </si>
  <si>
    <t xml:space="preserve">TROŠKOVI OSIGURANJA </t>
  </si>
  <si>
    <t>8.1.</t>
  </si>
  <si>
    <t xml:space="preserve"> Osiguranje  </t>
  </si>
  <si>
    <t>66510000-8</t>
  </si>
  <si>
    <t>9.</t>
  </si>
  <si>
    <t xml:space="preserve">TROŠKOVI PLATNOG PROMETA </t>
  </si>
  <si>
    <t>9.1.</t>
  </si>
  <si>
    <t xml:space="preserve"> Platni promet  </t>
  </si>
  <si>
    <t>66110000-4</t>
  </si>
  <si>
    <t>kontinuirano</t>
  </si>
  <si>
    <t>10.</t>
  </si>
  <si>
    <t xml:space="preserve">TROŠKOVI POŠTANSKIH I TELEKOM USLUGA </t>
  </si>
  <si>
    <t>10.1.</t>
  </si>
  <si>
    <t xml:space="preserve"> Poštanske usluge  </t>
  </si>
  <si>
    <t>64110000-0</t>
  </si>
  <si>
    <t xml:space="preserve">Usluge </t>
  </si>
  <si>
    <t>10.2..</t>
  </si>
  <si>
    <t xml:space="preserve">Telefonske usluge </t>
  </si>
  <si>
    <t>64200000-8</t>
  </si>
  <si>
    <t>10.3.</t>
  </si>
  <si>
    <t xml:space="preserve">Internet usluge </t>
  </si>
  <si>
    <t>72400000-4</t>
  </si>
  <si>
    <t>11.</t>
  </si>
  <si>
    <t xml:space="preserve">OSTALI NEMATERIJALNI TROŠKOVI </t>
  </si>
  <si>
    <t>11.1.</t>
  </si>
  <si>
    <t xml:space="preserve"> Pretplata na stručna izdanja i sl. glasila</t>
  </si>
  <si>
    <t>79980000-7</t>
  </si>
  <si>
    <t>11.2..</t>
  </si>
  <si>
    <t xml:space="preserve">Kopiranje, štampanje, uvezivanje </t>
  </si>
  <si>
    <t>79000000-4</t>
  </si>
  <si>
    <t>11.3.</t>
  </si>
  <si>
    <t>Troškovi oglašavanja</t>
  </si>
  <si>
    <t>79341000-6</t>
  </si>
  <si>
    <t xml:space="preserve">UKUPNO–NABAV IZ TEKUĆIH SREDSTAVA </t>
  </si>
  <si>
    <t>KAPITALNA ULAGANJA</t>
  </si>
  <si>
    <t>12.</t>
  </si>
  <si>
    <t xml:space="preserve">Informatička oprema </t>
  </si>
  <si>
    <t>30200000-1</t>
  </si>
  <si>
    <t xml:space="preserve">Laboratorijski uređaji </t>
  </si>
  <si>
    <t>38344000-8</t>
  </si>
  <si>
    <t xml:space="preserve">UKUPNO – KAPITALNA ULAGANJA </t>
  </si>
  <si>
    <t>1.1.</t>
  </si>
  <si>
    <t>13.</t>
  </si>
  <si>
    <t>Procjenjena vrijednost sa PDV-a</t>
  </si>
  <si>
    <t>Klimatizacijski uređaji</t>
  </si>
  <si>
    <t>42512200-0</t>
  </si>
  <si>
    <t>Procjenjena vrijednost sa PDV-om</t>
  </si>
  <si>
    <t>14.</t>
  </si>
  <si>
    <t>Kontinuirano</t>
  </si>
  <si>
    <t>Plan javnih nabavki za 2021.</t>
  </si>
  <si>
    <t>1.7.</t>
  </si>
  <si>
    <t>Zaštitna oprema</t>
  </si>
  <si>
    <t>18143000-3</t>
  </si>
  <si>
    <t>UKUPNO NABAVKI ZA 2021 GODINU</t>
  </si>
  <si>
    <t>Generatorski agregati</t>
  </si>
  <si>
    <t>31121000-0</t>
  </si>
  <si>
    <t>Rashladna oprema</t>
  </si>
  <si>
    <t>42513000-5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</si>
</sst>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M&quot;;[Red]\-#,##0.00\ &quot;KM&quot;"/>
    <numFmt numFmtId="165" formatCode="#,##0.00\ &quot;KM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8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" fontId="6" fillId="0" borderId="4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64" fontId="0" fillId="0" borderId="0" xfId="0" applyNumberFormat="1"/>
    <xf numFmtId="0" fontId="12" fillId="0" borderId="0" xfId="0" applyFont="1"/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0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topLeftCell="A70" zoomScaleNormal="100" workbookViewId="0">
      <selection activeCell="F19" sqref="F19"/>
    </sheetView>
  </sheetViews>
  <sheetFormatPr defaultRowHeight="15" x14ac:dyDescent="0.25"/>
  <cols>
    <col min="1" max="1" width="6" customWidth="1"/>
    <col min="2" max="2" width="9" customWidth="1"/>
    <col min="3" max="3" width="19.85546875" style="38" customWidth="1"/>
    <col min="4" max="4" width="14.85546875" customWidth="1"/>
    <col min="5" max="5" width="16.28515625" customWidth="1"/>
    <col min="6" max="6" width="14.5703125" customWidth="1"/>
    <col min="7" max="7" width="15.7109375" customWidth="1"/>
    <col min="8" max="8" width="9.5703125" customWidth="1"/>
    <col min="9" max="9" width="11.85546875" customWidth="1"/>
    <col min="10" max="10" width="13.28515625" customWidth="1"/>
    <col min="11" max="11" width="19.85546875" bestFit="1" customWidth="1"/>
  </cols>
  <sheetData>
    <row r="1" spans="1:10" ht="36" customHeight="1" thickBot="1" x14ac:dyDescent="0.4">
      <c r="A1" s="65" t="s">
        <v>145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x14ac:dyDescent="0.25">
      <c r="A2" s="1"/>
      <c r="B2" s="10"/>
      <c r="C2" s="10"/>
      <c r="D2" s="52" t="s">
        <v>3</v>
      </c>
      <c r="E2" s="10"/>
      <c r="F2" s="10"/>
      <c r="G2" s="10"/>
      <c r="H2" s="10"/>
      <c r="I2" s="10"/>
      <c r="J2" s="35"/>
    </row>
    <row r="3" spans="1:10" ht="39" thickBot="1" x14ac:dyDescent="0.3">
      <c r="A3" s="2"/>
      <c r="B3" s="9" t="s">
        <v>1</v>
      </c>
      <c r="C3" s="8" t="s">
        <v>2</v>
      </c>
      <c r="D3" s="53"/>
      <c r="E3" s="9" t="s">
        <v>4</v>
      </c>
      <c r="F3" s="9" t="s">
        <v>139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x14ac:dyDescent="0.25">
      <c r="A4" s="2" t="s">
        <v>0</v>
      </c>
      <c r="B4" s="36"/>
      <c r="C4" s="9"/>
      <c r="D4" s="53"/>
      <c r="E4" s="36"/>
      <c r="F4" s="36"/>
      <c r="G4" s="36"/>
      <c r="H4" s="36"/>
      <c r="I4" s="36"/>
      <c r="J4" s="36"/>
    </row>
    <row r="5" spans="1:10" ht="15.75" thickBot="1" x14ac:dyDescent="0.3">
      <c r="A5" s="3"/>
      <c r="B5" s="37"/>
      <c r="C5" s="8"/>
      <c r="D5" s="54"/>
      <c r="E5" s="37"/>
      <c r="F5" s="37"/>
      <c r="G5" s="37"/>
      <c r="H5" s="37"/>
      <c r="I5" s="37"/>
      <c r="J5" s="37"/>
    </row>
    <row r="6" spans="1:10" ht="26.25" thickBot="1" x14ac:dyDescent="0.3">
      <c r="A6" s="12" t="s">
        <v>9</v>
      </c>
      <c r="B6" s="13">
        <v>511</v>
      </c>
      <c r="C6" s="14" t="s">
        <v>10</v>
      </c>
      <c r="D6" s="15"/>
      <c r="E6" s="15"/>
      <c r="F6" s="15"/>
      <c r="G6" s="15"/>
      <c r="H6" s="15"/>
      <c r="I6" s="15"/>
      <c r="J6" s="15"/>
    </row>
    <row r="7" spans="1:10" x14ac:dyDescent="0.25">
      <c r="A7" s="2"/>
      <c r="B7" s="52"/>
      <c r="C7" s="9"/>
      <c r="D7" s="9" t="s">
        <v>12</v>
      </c>
      <c r="E7" s="16"/>
      <c r="F7" s="16"/>
      <c r="G7" s="9"/>
      <c r="H7" s="9"/>
      <c r="I7" s="9"/>
      <c r="J7" s="9"/>
    </row>
    <row r="8" spans="1:10" x14ac:dyDescent="0.25">
      <c r="A8" s="31" t="s">
        <v>137</v>
      </c>
      <c r="B8" s="53"/>
      <c r="C8" s="9" t="s">
        <v>11</v>
      </c>
      <c r="D8" s="9" t="s">
        <v>13</v>
      </c>
      <c r="E8" s="17">
        <v>4000</v>
      </c>
      <c r="F8" s="17">
        <f>+E8*1.17</f>
        <v>4680</v>
      </c>
      <c r="G8" s="9" t="s">
        <v>14</v>
      </c>
      <c r="H8" s="9" t="s">
        <v>15</v>
      </c>
      <c r="I8" s="9" t="s">
        <v>16</v>
      </c>
      <c r="J8" s="9" t="s">
        <v>16</v>
      </c>
    </row>
    <row r="9" spans="1:10" ht="15.75" thickBot="1" x14ac:dyDescent="0.3">
      <c r="A9" s="3"/>
      <c r="B9" s="54"/>
      <c r="C9" s="8"/>
      <c r="D9" s="7"/>
      <c r="E9" s="7"/>
      <c r="F9" s="7"/>
      <c r="G9" s="7"/>
      <c r="H9" s="7"/>
      <c r="I9" s="7"/>
      <c r="J9" s="7"/>
    </row>
    <row r="10" spans="1:10" x14ac:dyDescent="0.25">
      <c r="A10" s="18"/>
      <c r="B10" s="55"/>
      <c r="C10" s="16"/>
      <c r="D10" s="16"/>
      <c r="E10" s="16"/>
      <c r="F10" s="16"/>
      <c r="G10" s="52" t="s">
        <v>14</v>
      </c>
      <c r="H10" s="52" t="s">
        <v>20</v>
      </c>
      <c r="I10" s="52" t="s">
        <v>16</v>
      </c>
      <c r="J10" s="52" t="s">
        <v>16</v>
      </c>
    </row>
    <row r="11" spans="1:10" ht="15.75" thickBot="1" x14ac:dyDescent="0.3">
      <c r="A11" s="19" t="s">
        <v>17</v>
      </c>
      <c r="B11" s="56"/>
      <c r="C11" s="8" t="s">
        <v>18</v>
      </c>
      <c r="D11" s="15" t="s">
        <v>19</v>
      </c>
      <c r="E11" s="20">
        <v>2000</v>
      </c>
      <c r="F11" s="20">
        <f t="shared" ref="F11:F22" si="0">+E11*1.17</f>
        <v>2340</v>
      </c>
      <c r="G11" s="54"/>
      <c r="H11" s="54"/>
      <c r="I11" s="54"/>
      <c r="J11" s="54"/>
    </row>
    <row r="12" spans="1:10" x14ac:dyDescent="0.25">
      <c r="A12" s="2"/>
      <c r="B12" s="52"/>
      <c r="C12" s="9"/>
      <c r="D12" s="16" t="s">
        <v>23</v>
      </c>
      <c r="E12" s="16"/>
      <c r="F12" s="16"/>
      <c r="G12" s="52" t="s">
        <v>26</v>
      </c>
      <c r="H12" s="52" t="s">
        <v>20</v>
      </c>
      <c r="I12" s="52" t="s">
        <v>16</v>
      </c>
      <c r="J12" s="52" t="s">
        <v>16</v>
      </c>
    </row>
    <row r="13" spans="1:10" ht="25.5" x14ac:dyDescent="0.25">
      <c r="A13" s="2" t="s">
        <v>21</v>
      </c>
      <c r="B13" s="53"/>
      <c r="C13" s="9" t="s">
        <v>22</v>
      </c>
      <c r="D13" s="16" t="s">
        <v>24</v>
      </c>
      <c r="E13" s="21">
        <v>15000</v>
      </c>
      <c r="F13" s="21">
        <f t="shared" si="0"/>
        <v>17550</v>
      </c>
      <c r="G13" s="53"/>
      <c r="H13" s="53"/>
      <c r="I13" s="53"/>
      <c r="J13" s="53"/>
    </row>
    <row r="14" spans="1:10" ht="15.75" thickBot="1" x14ac:dyDescent="0.3">
      <c r="A14" s="3"/>
      <c r="B14" s="54"/>
      <c r="C14" s="37"/>
      <c r="D14" s="15" t="s">
        <v>25</v>
      </c>
      <c r="E14" s="7"/>
      <c r="F14" s="7"/>
      <c r="G14" s="54"/>
      <c r="H14" s="54"/>
      <c r="I14" s="54"/>
      <c r="J14" s="54"/>
    </row>
    <row r="15" spans="1:10" s="41" customFormat="1" x14ac:dyDescent="0.25">
      <c r="A15" s="51"/>
      <c r="B15" s="52"/>
      <c r="C15" s="9"/>
      <c r="D15" s="66"/>
      <c r="E15" s="66"/>
      <c r="F15" s="66"/>
      <c r="G15" s="52" t="s">
        <v>26</v>
      </c>
      <c r="H15" s="52" t="s">
        <v>20</v>
      </c>
      <c r="I15" s="52" t="s">
        <v>30</v>
      </c>
      <c r="J15" s="52" t="s">
        <v>30</v>
      </c>
    </row>
    <row r="16" spans="1:10" s="41" customFormat="1" ht="15.75" thickBot="1" x14ac:dyDescent="0.3">
      <c r="A16" s="50" t="s">
        <v>27</v>
      </c>
      <c r="B16" s="54"/>
      <c r="C16" s="8" t="s">
        <v>28</v>
      </c>
      <c r="D16" s="67" t="s">
        <v>29</v>
      </c>
      <c r="E16" s="68">
        <v>85500</v>
      </c>
      <c r="F16" s="68">
        <f t="shared" si="0"/>
        <v>100035</v>
      </c>
      <c r="G16" s="54"/>
      <c r="H16" s="54"/>
      <c r="I16" s="54"/>
      <c r="J16" s="54"/>
    </row>
    <row r="17" spans="1:10" s="45" customFormat="1" x14ac:dyDescent="0.25">
      <c r="A17" s="42"/>
      <c r="B17" s="57"/>
      <c r="C17" s="43"/>
      <c r="D17" s="44"/>
      <c r="E17" s="44"/>
      <c r="F17" s="44"/>
      <c r="G17" s="57" t="s">
        <v>14</v>
      </c>
      <c r="H17" s="57" t="s">
        <v>20</v>
      </c>
      <c r="I17" s="57" t="s">
        <v>30</v>
      </c>
      <c r="J17" s="57" t="s">
        <v>30</v>
      </c>
    </row>
    <row r="18" spans="1:10" s="45" customFormat="1" ht="15.75" thickBot="1" x14ac:dyDescent="0.3">
      <c r="A18" s="46" t="s">
        <v>31</v>
      </c>
      <c r="B18" s="58"/>
      <c r="C18" s="47" t="s">
        <v>147</v>
      </c>
      <c r="D18" s="48" t="s">
        <v>148</v>
      </c>
      <c r="E18" s="32">
        <v>2000</v>
      </c>
      <c r="F18" s="32">
        <f t="shared" ref="F18" si="1">+E18*1.17</f>
        <v>2340</v>
      </c>
      <c r="G18" s="58"/>
      <c r="H18" s="58"/>
      <c r="I18" s="58"/>
      <c r="J18" s="58"/>
    </row>
    <row r="19" spans="1:10" x14ac:dyDescent="0.25">
      <c r="A19" s="2"/>
      <c r="B19" s="52"/>
      <c r="C19" s="9"/>
      <c r="D19" s="16"/>
      <c r="E19" s="16"/>
      <c r="F19" s="16"/>
      <c r="G19" s="52" t="s">
        <v>26</v>
      </c>
      <c r="H19" s="52" t="s">
        <v>20</v>
      </c>
      <c r="I19" s="52" t="s">
        <v>30</v>
      </c>
      <c r="J19" s="52" t="s">
        <v>30</v>
      </c>
    </row>
    <row r="20" spans="1:10" ht="26.25" thickBot="1" x14ac:dyDescent="0.3">
      <c r="A20" s="19" t="s">
        <v>34</v>
      </c>
      <c r="B20" s="54"/>
      <c r="C20" s="8" t="s">
        <v>32</v>
      </c>
      <c r="D20" s="15" t="s">
        <v>33</v>
      </c>
      <c r="E20" s="20">
        <v>42500</v>
      </c>
      <c r="F20" s="20">
        <f t="shared" si="0"/>
        <v>49725</v>
      </c>
      <c r="G20" s="54"/>
      <c r="H20" s="54"/>
      <c r="I20" s="54"/>
      <c r="J20" s="54"/>
    </row>
    <row r="21" spans="1:10" x14ac:dyDescent="0.25">
      <c r="A21" s="2"/>
      <c r="B21" s="52"/>
      <c r="C21" s="9"/>
      <c r="D21" s="16"/>
      <c r="E21" s="16"/>
      <c r="F21" s="16"/>
      <c r="G21" s="52" t="s">
        <v>14</v>
      </c>
      <c r="H21" s="52" t="s">
        <v>20</v>
      </c>
      <c r="I21" s="52" t="s">
        <v>16</v>
      </c>
      <c r="J21" s="52" t="s">
        <v>16</v>
      </c>
    </row>
    <row r="22" spans="1:10" ht="26.25" thickBot="1" x14ac:dyDescent="0.3">
      <c r="A22" s="19" t="s">
        <v>146</v>
      </c>
      <c r="B22" s="54"/>
      <c r="C22" s="8" t="s">
        <v>35</v>
      </c>
      <c r="D22" s="15" t="s">
        <v>36</v>
      </c>
      <c r="E22" s="20">
        <v>3500</v>
      </c>
      <c r="F22" s="20">
        <f t="shared" si="0"/>
        <v>4094.9999999999995</v>
      </c>
      <c r="G22" s="54"/>
      <c r="H22" s="54"/>
      <c r="I22" s="54"/>
      <c r="J22" s="54"/>
    </row>
    <row r="23" spans="1:10" x14ac:dyDescent="0.25">
      <c r="A23" s="52"/>
      <c r="B23" s="52"/>
      <c r="C23" s="9"/>
      <c r="D23" s="55"/>
      <c r="E23" s="16"/>
      <c r="F23" s="16"/>
      <c r="G23" s="55"/>
      <c r="H23" s="55"/>
      <c r="I23" s="55"/>
      <c r="J23" s="55"/>
    </row>
    <row r="24" spans="1:10" ht="15.75" thickBot="1" x14ac:dyDescent="0.3">
      <c r="A24" s="54"/>
      <c r="B24" s="54"/>
      <c r="C24" s="14" t="s">
        <v>37</v>
      </c>
      <c r="D24" s="56"/>
      <c r="E24" s="32">
        <f>SUM(E8:E22)</f>
        <v>154500</v>
      </c>
      <c r="F24" s="32">
        <f>SUM(F8:F22)</f>
        <v>180765</v>
      </c>
      <c r="G24" s="56"/>
      <c r="H24" s="56"/>
      <c r="I24" s="56"/>
      <c r="J24" s="56"/>
    </row>
    <row r="25" spans="1:10" ht="113.25" customHeight="1" thickBot="1" x14ac:dyDescent="0.35">
      <c r="A25" s="22"/>
    </row>
    <row r="26" spans="1:10" ht="26.25" thickBot="1" x14ac:dyDescent="0.3">
      <c r="A26" s="23" t="s">
        <v>38</v>
      </c>
      <c r="B26" s="24">
        <v>512</v>
      </c>
      <c r="C26" s="25" t="s">
        <v>39</v>
      </c>
      <c r="D26" s="26"/>
      <c r="E26" s="26"/>
      <c r="F26" s="26"/>
      <c r="G26" s="26"/>
      <c r="H26" s="26"/>
      <c r="I26" s="26"/>
      <c r="J26" s="26"/>
    </row>
    <row r="27" spans="1:10" x14ac:dyDescent="0.25">
      <c r="A27" s="2"/>
      <c r="B27" s="52"/>
      <c r="C27" s="9"/>
      <c r="D27" s="9"/>
      <c r="E27" s="16"/>
      <c r="F27" s="16"/>
      <c r="G27" s="9"/>
      <c r="H27" s="9"/>
      <c r="I27" s="9"/>
      <c r="J27" s="9"/>
    </row>
    <row r="28" spans="1:10" ht="25.5" x14ac:dyDescent="0.25">
      <c r="A28" s="2" t="s">
        <v>40</v>
      </c>
      <c r="B28" s="53"/>
      <c r="C28" s="9" t="s">
        <v>41</v>
      </c>
      <c r="D28" s="9" t="s">
        <v>42</v>
      </c>
      <c r="E28" s="17">
        <v>8000</v>
      </c>
      <c r="F28" s="17">
        <f>+E28*1.17</f>
        <v>9360</v>
      </c>
      <c r="G28" s="9" t="s">
        <v>26</v>
      </c>
      <c r="H28" s="9" t="s">
        <v>15</v>
      </c>
      <c r="I28" s="9" t="s">
        <v>16</v>
      </c>
      <c r="J28" s="9" t="s">
        <v>16</v>
      </c>
    </row>
    <row r="29" spans="1:10" ht="15.75" thickBot="1" x14ac:dyDescent="0.3">
      <c r="A29" s="3"/>
      <c r="B29" s="54"/>
      <c r="C29" s="8"/>
      <c r="D29" s="7"/>
      <c r="E29" s="7"/>
      <c r="F29" s="7"/>
      <c r="G29" s="7"/>
      <c r="H29" s="7"/>
      <c r="I29" s="7"/>
      <c r="J29" s="7"/>
    </row>
    <row r="30" spans="1:10" x14ac:dyDescent="0.25">
      <c r="A30" s="2"/>
      <c r="B30" s="52"/>
      <c r="C30" s="9"/>
      <c r="D30" s="16"/>
      <c r="E30" s="16"/>
      <c r="F30" s="16"/>
      <c r="G30" s="9"/>
      <c r="H30" s="9"/>
      <c r="I30" s="52"/>
      <c r="J30" s="52"/>
    </row>
    <row r="31" spans="1:10" ht="51" x14ac:dyDescent="0.25">
      <c r="A31" s="2" t="s">
        <v>43</v>
      </c>
      <c r="B31" s="53"/>
      <c r="C31" s="9" t="s">
        <v>44</v>
      </c>
      <c r="D31" s="16" t="s">
        <v>45</v>
      </c>
      <c r="E31" s="21">
        <v>16500</v>
      </c>
      <c r="F31" s="21">
        <f t="shared" ref="F31" si="2">+E31*1.17</f>
        <v>19305</v>
      </c>
      <c r="G31" s="9" t="s">
        <v>46</v>
      </c>
      <c r="H31" s="9" t="s">
        <v>15</v>
      </c>
      <c r="I31" s="53"/>
      <c r="J31" s="53"/>
    </row>
    <row r="32" spans="1:10" ht="15.75" thickBot="1" x14ac:dyDescent="0.3">
      <c r="A32" s="19"/>
      <c r="B32" s="54"/>
      <c r="C32" s="37"/>
      <c r="D32" s="7"/>
      <c r="E32" s="7"/>
      <c r="F32" s="7"/>
      <c r="G32" s="7"/>
      <c r="H32" s="7"/>
      <c r="I32" s="54"/>
      <c r="J32" s="54"/>
    </row>
    <row r="33" spans="1:10" ht="15.75" thickBot="1" x14ac:dyDescent="0.3">
      <c r="A33" s="19"/>
      <c r="B33" s="8"/>
      <c r="C33" s="14" t="s">
        <v>47</v>
      </c>
      <c r="D33" s="15"/>
      <c r="E33" s="20">
        <f>SUM(E28:E31)</f>
        <v>24500</v>
      </c>
      <c r="F33" s="20">
        <f>SUM(F28:F31)</f>
        <v>28665</v>
      </c>
      <c r="G33" s="8"/>
      <c r="H33" s="8"/>
      <c r="I33" s="8"/>
      <c r="J33" s="8"/>
    </row>
    <row r="34" spans="1:10" ht="15.75" thickBot="1" x14ac:dyDescent="0.3">
      <c r="A34" s="27"/>
    </row>
    <row r="35" spans="1:10" ht="26.25" thickBot="1" x14ac:dyDescent="0.3">
      <c r="A35" s="23" t="s">
        <v>48</v>
      </c>
      <c r="B35" s="24">
        <v>532</v>
      </c>
      <c r="C35" s="25" t="s">
        <v>49</v>
      </c>
      <c r="D35" s="26"/>
      <c r="E35" s="26"/>
      <c r="F35" s="26"/>
      <c r="G35" s="26"/>
      <c r="H35" s="26"/>
      <c r="I35" s="26"/>
      <c r="J35" s="26"/>
    </row>
    <row r="36" spans="1:10" x14ac:dyDescent="0.25">
      <c r="A36" s="2"/>
      <c r="B36" s="52"/>
      <c r="C36" s="9"/>
      <c r="D36" s="52" t="s">
        <v>52</v>
      </c>
      <c r="E36" s="16"/>
      <c r="F36" s="16"/>
      <c r="G36" s="9"/>
      <c r="H36" s="52" t="s">
        <v>53</v>
      </c>
      <c r="I36" s="52" t="s">
        <v>16</v>
      </c>
      <c r="J36" s="52" t="s">
        <v>16</v>
      </c>
    </row>
    <row r="37" spans="1:10" ht="26.25" thickBot="1" x14ac:dyDescent="0.3">
      <c r="A37" s="19" t="s">
        <v>50</v>
      </c>
      <c r="B37" s="54"/>
      <c r="C37" s="8" t="s">
        <v>51</v>
      </c>
      <c r="D37" s="54"/>
      <c r="E37" s="20">
        <v>3000</v>
      </c>
      <c r="F37" s="20">
        <f>+E37*1.17</f>
        <v>3510</v>
      </c>
      <c r="G37" s="8" t="s">
        <v>26</v>
      </c>
      <c r="H37" s="54"/>
      <c r="I37" s="54"/>
      <c r="J37" s="54"/>
    </row>
    <row r="38" spans="1:10" ht="48" customHeight="1" x14ac:dyDescent="0.25">
      <c r="A38" s="52" t="s">
        <v>54</v>
      </c>
      <c r="B38" s="52"/>
      <c r="C38" s="52" t="s">
        <v>55</v>
      </c>
      <c r="D38" s="52" t="s">
        <v>52</v>
      </c>
      <c r="E38" s="33">
        <v>10000</v>
      </c>
      <c r="F38" s="33">
        <f t="shared" ref="F38:F43" si="3">+E38*1.17</f>
        <v>11700</v>
      </c>
      <c r="G38" s="52" t="s">
        <v>14</v>
      </c>
      <c r="H38" s="52" t="s">
        <v>53</v>
      </c>
      <c r="I38" s="52" t="s">
        <v>16</v>
      </c>
      <c r="J38" s="52" t="s">
        <v>16</v>
      </c>
    </row>
    <row r="39" spans="1:10" ht="15.75" thickBot="1" x14ac:dyDescent="0.3">
      <c r="A39" s="54"/>
      <c r="B39" s="54"/>
      <c r="C39" s="54"/>
      <c r="D39" s="54"/>
      <c r="E39" s="20"/>
      <c r="F39" s="20"/>
      <c r="G39" s="54"/>
      <c r="H39" s="54"/>
      <c r="I39" s="54"/>
      <c r="J39" s="54"/>
    </row>
    <row r="40" spans="1:10" ht="48" customHeight="1" x14ac:dyDescent="0.25">
      <c r="A40" s="52" t="s">
        <v>56</v>
      </c>
      <c r="B40" s="52"/>
      <c r="C40" s="52" t="s">
        <v>57</v>
      </c>
      <c r="D40" s="9" t="s">
        <v>52</v>
      </c>
      <c r="E40" s="16"/>
      <c r="F40" s="16"/>
      <c r="G40" s="52" t="s">
        <v>14</v>
      </c>
      <c r="H40" s="52" t="s">
        <v>53</v>
      </c>
      <c r="I40" s="52" t="s">
        <v>59</v>
      </c>
      <c r="J40" s="52" t="s">
        <v>59</v>
      </c>
    </row>
    <row r="41" spans="1:10" x14ac:dyDescent="0.25">
      <c r="A41" s="53"/>
      <c r="B41" s="53"/>
      <c r="C41" s="53"/>
      <c r="D41" s="9" t="s">
        <v>58</v>
      </c>
      <c r="E41" s="21">
        <v>3000</v>
      </c>
      <c r="F41" s="21">
        <f t="shared" si="3"/>
        <v>3510</v>
      </c>
      <c r="G41" s="53"/>
      <c r="H41" s="53"/>
      <c r="I41" s="53"/>
      <c r="J41" s="53"/>
    </row>
    <row r="42" spans="1:10" ht="15.75" thickBot="1" x14ac:dyDescent="0.3">
      <c r="A42" s="54"/>
      <c r="B42" s="54"/>
      <c r="C42" s="54"/>
      <c r="D42" s="7"/>
      <c r="E42" s="15"/>
      <c r="F42" s="15"/>
      <c r="G42" s="54"/>
      <c r="H42" s="54"/>
      <c r="I42" s="54"/>
      <c r="J42" s="54"/>
    </row>
    <row r="43" spans="1:10" ht="39" thickBot="1" x14ac:dyDescent="0.3">
      <c r="A43" s="19" t="s">
        <v>60</v>
      </c>
      <c r="B43" s="8"/>
      <c r="C43" s="8" t="s">
        <v>61</v>
      </c>
      <c r="D43" s="8" t="s">
        <v>52</v>
      </c>
      <c r="E43" s="20">
        <v>3000</v>
      </c>
      <c r="F43" s="20">
        <f t="shared" si="3"/>
        <v>3510</v>
      </c>
      <c r="G43" s="8" t="s">
        <v>14</v>
      </c>
      <c r="H43" s="8" t="s">
        <v>53</v>
      </c>
      <c r="I43" s="8" t="s">
        <v>30</v>
      </c>
      <c r="J43" s="8" t="s">
        <v>30</v>
      </c>
    </row>
    <row r="44" spans="1:10" ht="15.75" thickBot="1" x14ac:dyDescent="0.3">
      <c r="A44" s="19"/>
      <c r="B44" s="8"/>
      <c r="C44" s="14" t="s">
        <v>47</v>
      </c>
      <c r="D44" s="15"/>
      <c r="E44" s="32">
        <f>SUM(E37:E43)</f>
        <v>19000</v>
      </c>
      <c r="F44" s="32">
        <f>SUM(F37:F43)</f>
        <v>22230</v>
      </c>
      <c r="G44" s="8"/>
      <c r="H44" s="8"/>
      <c r="I44" s="8"/>
      <c r="J44" s="8"/>
    </row>
    <row r="45" spans="1:10" ht="15.75" thickBot="1" x14ac:dyDescent="0.3">
      <c r="A45" s="27"/>
    </row>
    <row r="46" spans="1:10" ht="26.25" thickBot="1" x14ac:dyDescent="0.3">
      <c r="A46" s="23" t="s">
        <v>62</v>
      </c>
      <c r="B46" s="24">
        <v>536</v>
      </c>
      <c r="C46" s="25" t="s">
        <v>63</v>
      </c>
      <c r="D46" s="26"/>
      <c r="E46" s="26"/>
      <c r="F46" s="26"/>
      <c r="G46" s="26"/>
      <c r="H46" s="26"/>
      <c r="I46" s="26"/>
      <c r="J46" s="26"/>
    </row>
    <row r="47" spans="1:10" x14ac:dyDescent="0.25">
      <c r="A47" s="2"/>
      <c r="B47" s="52"/>
      <c r="C47" s="9"/>
      <c r="D47" s="9"/>
      <c r="E47" s="9"/>
      <c r="F47" s="9"/>
      <c r="G47" s="52" t="s">
        <v>14</v>
      </c>
      <c r="H47" s="52" t="s">
        <v>66</v>
      </c>
      <c r="I47" s="52" t="s">
        <v>59</v>
      </c>
      <c r="J47" s="52" t="s">
        <v>59</v>
      </c>
    </row>
    <row r="48" spans="1:10" ht="15.75" thickBot="1" x14ac:dyDescent="0.3">
      <c r="A48" s="28">
        <v>43469</v>
      </c>
      <c r="B48" s="54"/>
      <c r="C48" s="8" t="s">
        <v>64</v>
      </c>
      <c r="D48" s="8" t="s">
        <v>65</v>
      </c>
      <c r="E48" s="29">
        <v>1000</v>
      </c>
      <c r="F48" s="29">
        <f>+E48*1.17</f>
        <v>1170</v>
      </c>
      <c r="G48" s="54"/>
      <c r="H48" s="54"/>
      <c r="I48" s="54"/>
      <c r="J48" s="54"/>
    </row>
    <row r="49" spans="1:10" ht="15.75" thickBot="1" x14ac:dyDescent="0.3">
      <c r="A49" s="19"/>
      <c r="B49" s="8"/>
      <c r="C49" s="8" t="s">
        <v>47</v>
      </c>
      <c r="D49" s="15"/>
      <c r="E49" s="20">
        <f>E48</f>
        <v>1000</v>
      </c>
      <c r="F49" s="29">
        <f>+E49*1.17</f>
        <v>1170</v>
      </c>
      <c r="G49" s="8"/>
      <c r="H49" s="8"/>
      <c r="I49" s="8"/>
      <c r="J49" s="8"/>
    </row>
    <row r="50" spans="1:10" ht="42" customHeight="1" thickBot="1" x14ac:dyDescent="0.3">
      <c r="A50" s="27"/>
    </row>
    <row r="51" spans="1:10" ht="26.25" thickBot="1" x14ac:dyDescent="0.3">
      <c r="A51" s="23" t="s">
        <v>67</v>
      </c>
      <c r="B51" s="24">
        <v>539</v>
      </c>
      <c r="C51" s="25" t="s">
        <v>68</v>
      </c>
      <c r="D51" s="26"/>
      <c r="E51" s="26"/>
      <c r="F51" s="26"/>
      <c r="G51" s="26"/>
      <c r="H51" s="26"/>
      <c r="I51" s="26"/>
      <c r="J51" s="26"/>
    </row>
    <row r="52" spans="1:10" x14ac:dyDescent="0.25">
      <c r="A52" s="2"/>
      <c r="B52" s="52"/>
      <c r="C52" s="9"/>
      <c r="D52" s="16"/>
      <c r="E52" s="16"/>
      <c r="F52" s="16"/>
      <c r="G52" s="52"/>
      <c r="H52" s="52" t="s">
        <v>53</v>
      </c>
      <c r="I52" s="52" t="s">
        <v>72</v>
      </c>
      <c r="J52" s="52" t="s">
        <v>59</v>
      </c>
    </row>
    <row r="53" spans="1:10" ht="26.25" thickBot="1" x14ac:dyDescent="0.3">
      <c r="A53" s="19" t="s">
        <v>69</v>
      </c>
      <c r="B53" s="54"/>
      <c r="C53" s="8" t="s">
        <v>70</v>
      </c>
      <c r="D53" s="15" t="s">
        <v>71</v>
      </c>
      <c r="E53" s="20">
        <v>500</v>
      </c>
      <c r="F53" s="20">
        <v>500</v>
      </c>
      <c r="G53" s="54"/>
      <c r="H53" s="54"/>
      <c r="I53" s="54"/>
      <c r="J53" s="54"/>
    </row>
    <row r="54" spans="1:10" ht="39" thickBot="1" x14ac:dyDescent="0.3">
      <c r="A54" s="19" t="s">
        <v>73</v>
      </c>
      <c r="B54" s="8"/>
      <c r="C54" s="8" t="s">
        <v>74</v>
      </c>
      <c r="D54" s="15" t="s">
        <v>75</v>
      </c>
      <c r="E54" s="20">
        <v>1000</v>
      </c>
      <c r="F54" s="20">
        <f>+E54*1.17</f>
        <v>1170</v>
      </c>
      <c r="G54" s="8"/>
      <c r="H54" s="8" t="s">
        <v>53</v>
      </c>
      <c r="I54" s="8" t="s">
        <v>16</v>
      </c>
      <c r="J54" s="8" t="s">
        <v>16</v>
      </c>
    </row>
    <row r="55" spans="1:10" ht="15.75" thickBot="1" x14ac:dyDescent="0.3">
      <c r="A55" s="19"/>
      <c r="B55" s="14"/>
      <c r="C55" s="14" t="s">
        <v>47</v>
      </c>
      <c r="D55" s="15"/>
      <c r="E55" s="20">
        <f>SUM(E53:E54)</f>
        <v>1500</v>
      </c>
      <c r="F55" s="20">
        <f>SUM(F53:F54)</f>
        <v>1670</v>
      </c>
      <c r="G55" s="8"/>
      <c r="H55" s="8"/>
      <c r="I55" s="8"/>
      <c r="J55" s="8"/>
    </row>
    <row r="56" spans="1:10" ht="15.75" thickBot="1" x14ac:dyDescent="0.3">
      <c r="A56" s="27"/>
    </row>
    <row r="57" spans="1:10" ht="39" thickBot="1" x14ac:dyDescent="0.3">
      <c r="A57" s="23" t="s">
        <v>76</v>
      </c>
      <c r="B57" s="24">
        <v>550</v>
      </c>
      <c r="C57" s="25" t="s">
        <v>77</v>
      </c>
      <c r="D57" s="26"/>
      <c r="E57" s="26"/>
      <c r="F57" s="26"/>
      <c r="G57" s="26"/>
      <c r="H57" s="26"/>
      <c r="I57" s="26"/>
      <c r="J57" s="26"/>
    </row>
    <row r="58" spans="1:10" x14ac:dyDescent="0.25">
      <c r="A58" s="2"/>
      <c r="B58" s="52"/>
      <c r="C58" s="9"/>
      <c r="D58" s="9"/>
      <c r="E58" s="9"/>
      <c r="F58" s="9"/>
      <c r="G58" s="52" t="s">
        <v>46</v>
      </c>
      <c r="H58" s="52" t="s">
        <v>53</v>
      </c>
      <c r="I58" s="52" t="s">
        <v>144</v>
      </c>
      <c r="J58" s="52"/>
    </row>
    <row r="59" spans="1:10" ht="25.5" x14ac:dyDescent="0.25">
      <c r="A59" s="2" t="s">
        <v>78</v>
      </c>
      <c r="B59" s="53"/>
      <c r="C59" s="9" t="s">
        <v>79</v>
      </c>
      <c r="D59" s="9" t="s">
        <v>80</v>
      </c>
      <c r="E59" s="17">
        <v>1500</v>
      </c>
      <c r="F59" s="17">
        <f>+E59*1.17</f>
        <v>1755</v>
      </c>
      <c r="G59" s="53"/>
      <c r="H59" s="53"/>
      <c r="I59" s="53"/>
      <c r="J59" s="53"/>
    </row>
    <row r="60" spans="1:10" ht="15.75" thickBot="1" x14ac:dyDescent="0.3">
      <c r="A60" s="3"/>
      <c r="B60" s="54"/>
      <c r="C60" s="37"/>
      <c r="D60" s="7"/>
      <c r="E60" s="8"/>
      <c r="F60" s="8"/>
      <c r="G60" s="54"/>
      <c r="H60" s="54"/>
      <c r="I60" s="54"/>
      <c r="J60" s="54"/>
    </row>
    <row r="61" spans="1:10" ht="24.75" customHeight="1" x14ac:dyDescent="0.25">
      <c r="A61" s="2"/>
      <c r="B61" s="52"/>
      <c r="C61" s="9"/>
      <c r="D61" s="16"/>
      <c r="E61" s="16"/>
      <c r="F61" s="16"/>
      <c r="G61" s="52" t="s">
        <v>46</v>
      </c>
      <c r="H61" s="52" t="s">
        <v>53</v>
      </c>
      <c r="I61" s="52" t="s">
        <v>144</v>
      </c>
      <c r="J61" s="52"/>
    </row>
    <row r="62" spans="1:10" ht="15.75" thickBot="1" x14ac:dyDescent="0.3">
      <c r="A62" s="19" t="s">
        <v>81</v>
      </c>
      <c r="B62" s="54"/>
      <c r="C62" s="8" t="s">
        <v>82</v>
      </c>
      <c r="D62" s="15" t="s">
        <v>80</v>
      </c>
      <c r="E62" s="20">
        <v>700</v>
      </c>
      <c r="F62" s="20">
        <f t="shared" ref="F62" si="4">+E62*1.17</f>
        <v>819</v>
      </c>
      <c r="G62" s="54"/>
      <c r="H62" s="54"/>
      <c r="I62" s="54"/>
      <c r="J62" s="54"/>
    </row>
    <row r="63" spans="1:10" x14ac:dyDescent="0.25">
      <c r="A63" s="52"/>
      <c r="B63" s="52"/>
      <c r="C63" s="9"/>
      <c r="D63" s="55"/>
      <c r="E63" s="16"/>
      <c r="F63" s="16"/>
      <c r="G63" s="52"/>
      <c r="H63" s="52"/>
      <c r="I63" s="52"/>
      <c r="J63" s="52"/>
    </row>
    <row r="64" spans="1:10" ht="15.75" thickBot="1" x14ac:dyDescent="0.3">
      <c r="A64" s="54"/>
      <c r="B64" s="54"/>
      <c r="C64" s="14" t="s">
        <v>47</v>
      </c>
      <c r="D64" s="56"/>
      <c r="E64" s="20">
        <f>SUM(E59:E62)</f>
        <v>2200</v>
      </c>
      <c r="F64" s="20">
        <f>SUM(F59:F62)</f>
        <v>2574</v>
      </c>
      <c r="G64" s="54"/>
      <c r="H64" s="54"/>
      <c r="I64" s="54"/>
      <c r="J64" s="54"/>
    </row>
    <row r="65" spans="1:10" ht="15.75" thickBot="1" x14ac:dyDescent="0.3">
      <c r="A65" s="27"/>
    </row>
    <row r="66" spans="1:10" ht="26.25" thickBot="1" x14ac:dyDescent="0.3">
      <c r="A66" s="23" t="s">
        <v>83</v>
      </c>
      <c r="B66" s="24">
        <v>551</v>
      </c>
      <c r="C66" s="25" t="s">
        <v>84</v>
      </c>
      <c r="D66" s="26"/>
      <c r="E66" s="26"/>
      <c r="F66" s="26"/>
      <c r="G66" s="26"/>
      <c r="H66" s="26"/>
      <c r="I66" s="26"/>
      <c r="J66" s="26"/>
    </row>
    <row r="67" spans="1:10" x14ac:dyDescent="0.25">
      <c r="A67" s="2"/>
      <c r="B67" s="52"/>
      <c r="C67" s="9"/>
      <c r="D67" s="9" t="s">
        <v>87</v>
      </c>
      <c r="E67" s="9"/>
      <c r="F67" s="9"/>
      <c r="G67" s="52" t="s">
        <v>14</v>
      </c>
      <c r="H67" s="52" t="s">
        <v>66</v>
      </c>
      <c r="I67" s="52" t="s">
        <v>89</v>
      </c>
      <c r="J67" s="52"/>
    </row>
    <row r="68" spans="1:10" ht="15.75" thickBot="1" x14ac:dyDescent="0.3">
      <c r="A68" s="19" t="s">
        <v>85</v>
      </c>
      <c r="B68" s="54"/>
      <c r="C68" s="8" t="s">
        <v>86</v>
      </c>
      <c r="D68" s="8" t="s">
        <v>88</v>
      </c>
      <c r="E68" s="29">
        <v>1100</v>
      </c>
      <c r="F68" s="29">
        <f>+E68*1.17</f>
        <v>1287</v>
      </c>
      <c r="G68" s="54"/>
      <c r="H68" s="54"/>
      <c r="I68" s="54"/>
      <c r="J68" s="54"/>
    </row>
    <row r="69" spans="1:10" x14ac:dyDescent="0.25">
      <c r="A69" s="2"/>
      <c r="B69" s="52"/>
      <c r="C69" s="9"/>
      <c r="D69" s="16"/>
      <c r="E69" s="16"/>
      <c r="F69" s="16"/>
      <c r="G69" s="52" t="s">
        <v>14</v>
      </c>
      <c r="H69" s="52" t="s">
        <v>93</v>
      </c>
      <c r="I69" s="52" t="s">
        <v>94</v>
      </c>
      <c r="J69" s="52"/>
    </row>
    <row r="70" spans="1:10" ht="26.25" thickBot="1" x14ac:dyDescent="0.3">
      <c r="A70" s="19" t="s">
        <v>90</v>
      </c>
      <c r="B70" s="54"/>
      <c r="C70" s="8" t="s">
        <v>91</v>
      </c>
      <c r="D70" s="15" t="s">
        <v>92</v>
      </c>
      <c r="E70" s="20">
        <v>1100</v>
      </c>
      <c r="F70" s="20">
        <f t="shared" ref="F70" si="5">+E70*1.17</f>
        <v>1287</v>
      </c>
      <c r="G70" s="54"/>
      <c r="H70" s="54"/>
      <c r="I70" s="54"/>
      <c r="J70" s="54"/>
    </row>
    <row r="71" spans="1:10" x14ac:dyDescent="0.25">
      <c r="A71" s="52"/>
      <c r="B71" s="52"/>
      <c r="C71" s="9"/>
      <c r="D71" s="55"/>
      <c r="E71" s="16"/>
      <c r="F71" s="16"/>
      <c r="G71" s="52"/>
      <c r="H71" s="52"/>
      <c r="I71" s="52"/>
      <c r="J71" s="52"/>
    </row>
    <row r="72" spans="1:10" ht="15.75" thickBot="1" x14ac:dyDescent="0.3">
      <c r="A72" s="54"/>
      <c r="B72" s="54"/>
      <c r="C72" s="14" t="s">
        <v>37</v>
      </c>
      <c r="D72" s="56"/>
      <c r="E72" s="20">
        <f>+E68+E70</f>
        <v>2200</v>
      </c>
      <c r="F72" s="20">
        <f>+F68+F70</f>
        <v>2574</v>
      </c>
      <c r="G72" s="54"/>
      <c r="H72" s="54"/>
      <c r="I72" s="54"/>
      <c r="J72" s="54"/>
    </row>
    <row r="73" spans="1:10" ht="15.75" thickBot="1" x14ac:dyDescent="0.3">
      <c r="A73" s="27"/>
    </row>
    <row r="74" spans="1:10" ht="15.75" thickBot="1" x14ac:dyDescent="0.3">
      <c r="A74" s="23" t="s">
        <v>95</v>
      </c>
      <c r="B74" s="24">
        <v>552</v>
      </c>
      <c r="C74" s="25" t="s">
        <v>96</v>
      </c>
      <c r="D74" s="26"/>
      <c r="E74" s="26"/>
      <c r="F74" s="26"/>
      <c r="G74" s="26"/>
      <c r="H74" s="26"/>
      <c r="I74" s="26"/>
      <c r="J74" s="26"/>
    </row>
    <row r="75" spans="1:10" x14ac:dyDescent="0.25">
      <c r="A75" s="2"/>
      <c r="B75" s="52"/>
      <c r="C75" s="9"/>
      <c r="D75" s="9"/>
      <c r="E75" s="9"/>
      <c r="F75" s="9"/>
      <c r="G75" s="52" t="s">
        <v>14</v>
      </c>
      <c r="H75" s="52" t="s">
        <v>93</v>
      </c>
      <c r="I75" s="52" t="s">
        <v>16</v>
      </c>
      <c r="J75" s="52" t="s">
        <v>16</v>
      </c>
    </row>
    <row r="76" spans="1:10" ht="15.75" thickBot="1" x14ac:dyDescent="0.3">
      <c r="A76" s="19" t="s">
        <v>97</v>
      </c>
      <c r="B76" s="54"/>
      <c r="C76" s="8" t="s">
        <v>98</v>
      </c>
      <c r="D76" s="8" t="s">
        <v>99</v>
      </c>
      <c r="E76" s="29">
        <v>3000</v>
      </c>
      <c r="F76" s="29">
        <v>3000</v>
      </c>
      <c r="G76" s="54"/>
      <c r="H76" s="54"/>
      <c r="I76" s="54"/>
      <c r="J76" s="54"/>
    </row>
    <row r="77" spans="1:10" x14ac:dyDescent="0.25">
      <c r="A77" s="52"/>
      <c r="B77" s="59"/>
      <c r="C77" s="39"/>
      <c r="D77" s="55"/>
      <c r="E77" s="16"/>
      <c r="F77" s="16"/>
      <c r="G77" s="52"/>
      <c r="H77" s="52"/>
      <c r="I77" s="52"/>
      <c r="J77" s="52"/>
    </row>
    <row r="78" spans="1:10" ht="15.75" thickBot="1" x14ac:dyDescent="0.3">
      <c r="A78" s="54"/>
      <c r="B78" s="60"/>
      <c r="C78" s="14" t="s">
        <v>37</v>
      </c>
      <c r="D78" s="56"/>
      <c r="E78" s="20">
        <f>E76</f>
        <v>3000</v>
      </c>
      <c r="F78" s="20">
        <f>+F76</f>
        <v>3000</v>
      </c>
      <c r="G78" s="54"/>
      <c r="H78" s="54"/>
      <c r="I78" s="54"/>
      <c r="J78" s="54"/>
    </row>
    <row r="79" spans="1:10" ht="41.25" customHeight="1" thickBot="1" x14ac:dyDescent="0.3">
      <c r="A79" s="27"/>
    </row>
    <row r="80" spans="1:10" ht="26.25" thickBot="1" x14ac:dyDescent="0.3">
      <c r="A80" s="23" t="s">
        <v>100</v>
      </c>
      <c r="B80" s="24">
        <v>553</v>
      </c>
      <c r="C80" s="25" t="s">
        <v>101</v>
      </c>
      <c r="D80" s="26"/>
      <c r="E80" s="26"/>
      <c r="F80" s="26"/>
      <c r="G80" s="26"/>
      <c r="H80" s="26"/>
      <c r="I80" s="26"/>
      <c r="J80" s="26"/>
    </row>
    <row r="81" spans="1:10" x14ac:dyDescent="0.25">
      <c r="A81" s="2"/>
      <c r="B81" s="52"/>
      <c r="C81" s="9"/>
      <c r="D81" s="9"/>
      <c r="E81" s="9"/>
      <c r="F81" s="9"/>
      <c r="G81" s="52" t="s">
        <v>14</v>
      </c>
      <c r="H81" s="52" t="s">
        <v>93</v>
      </c>
      <c r="I81" s="52" t="s">
        <v>105</v>
      </c>
      <c r="J81" s="52"/>
    </row>
    <row r="82" spans="1:10" ht="15.75" thickBot="1" x14ac:dyDescent="0.3">
      <c r="A82" s="19" t="s">
        <v>102</v>
      </c>
      <c r="B82" s="54"/>
      <c r="C82" s="8" t="s">
        <v>103</v>
      </c>
      <c r="D82" s="8" t="s">
        <v>104</v>
      </c>
      <c r="E82" s="29">
        <v>3500</v>
      </c>
      <c r="F82" s="29">
        <v>3500</v>
      </c>
      <c r="G82" s="54"/>
      <c r="H82" s="54"/>
      <c r="I82" s="54"/>
      <c r="J82" s="54"/>
    </row>
    <row r="83" spans="1:10" x14ac:dyDescent="0.25">
      <c r="A83" s="52"/>
      <c r="B83" s="52"/>
      <c r="C83" s="9"/>
      <c r="D83" s="55"/>
      <c r="E83" s="16"/>
      <c r="F83" s="16"/>
      <c r="G83" s="52"/>
      <c r="H83" s="52"/>
      <c r="I83" s="52"/>
      <c r="J83" s="52"/>
    </row>
    <row r="84" spans="1:10" ht="15.75" thickBot="1" x14ac:dyDescent="0.3">
      <c r="A84" s="54"/>
      <c r="B84" s="54"/>
      <c r="C84" s="14" t="s">
        <v>37</v>
      </c>
      <c r="D84" s="56"/>
      <c r="E84" s="20">
        <f>E82</f>
        <v>3500</v>
      </c>
      <c r="F84" s="20">
        <v>3500</v>
      </c>
      <c r="G84" s="54"/>
      <c r="H84" s="54"/>
      <c r="I84" s="54"/>
      <c r="J84" s="54"/>
    </row>
    <row r="85" spans="1:10" ht="15.75" thickBot="1" x14ac:dyDescent="0.3">
      <c r="A85" s="27"/>
    </row>
    <row r="86" spans="1:10" ht="26.25" thickBot="1" x14ac:dyDescent="0.3">
      <c r="A86" s="23" t="s">
        <v>106</v>
      </c>
      <c r="B86" s="24">
        <v>554</v>
      </c>
      <c r="C86" s="25" t="s">
        <v>107</v>
      </c>
      <c r="D86" s="26"/>
      <c r="E86" s="26"/>
      <c r="F86" s="26"/>
      <c r="G86" s="26"/>
      <c r="H86" s="26"/>
      <c r="I86" s="26"/>
      <c r="J86" s="26"/>
    </row>
    <row r="87" spans="1:10" x14ac:dyDescent="0.25">
      <c r="A87" s="2"/>
      <c r="B87" s="52"/>
      <c r="C87" s="9"/>
      <c r="D87" s="9"/>
      <c r="E87" s="9"/>
      <c r="F87" s="9"/>
      <c r="G87" s="52" t="s">
        <v>46</v>
      </c>
      <c r="H87" s="52" t="s">
        <v>111</v>
      </c>
      <c r="I87" s="52" t="s">
        <v>16</v>
      </c>
      <c r="J87" s="52" t="s">
        <v>16</v>
      </c>
    </row>
    <row r="88" spans="1:10" x14ac:dyDescent="0.25">
      <c r="A88" s="2" t="s">
        <v>108</v>
      </c>
      <c r="B88" s="53"/>
      <c r="C88" s="9" t="s">
        <v>109</v>
      </c>
      <c r="D88" s="9" t="s">
        <v>110</v>
      </c>
      <c r="E88" s="17">
        <v>5600</v>
      </c>
      <c r="F88" s="17">
        <f>+E88*1.17</f>
        <v>6552</v>
      </c>
      <c r="G88" s="53"/>
      <c r="H88" s="53"/>
      <c r="I88" s="53"/>
      <c r="J88" s="53"/>
    </row>
    <row r="89" spans="1:10" ht="15.75" thickBot="1" x14ac:dyDescent="0.3">
      <c r="A89" s="3"/>
      <c r="B89" s="54"/>
      <c r="C89" s="37"/>
      <c r="D89" s="8"/>
      <c r="E89" s="7"/>
      <c r="F89" s="7"/>
      <c r="G89" s="54"/>
      <c r="H89" s="54"/>
      <c r="I89" s="54"/>
      <c r="J89" s="54"/>
    </row>
    <row r="90" spans="1:10" x14ac:dyDescent="0.25">
      <c r="A90" s="2"/>
      <c r="B90" s="52"/>
      <c r="C90" s="9"/>
      <c r="D90" s="16"/>
      <c r="E90" s="16"/>
      <c r="F90" s="16"/>
      <c r="G90" s="52" t="s">
        <v>14</v>
      </c>
      <c r="H90" s="52" t="s">
        <v>93</v>
      </c>
      <c r="I90" s="52" t="s">
        <v>16</v>
      </c>
      <c r="J90" s="52" t="s">
        <v>16</v>
      </c>
    </row>
    <row r="91" spans="1:10" x14ac:dyDescent="0.25">
      <c r="A91" s="2" t="s">
        <v>112</v>
      </c>
      <c r="B91" s="53"/>
      <c r="C91" s="9" t="s">
        <v>113</v>
      </c>
      <c r="D91" s="16" t="s">
        <v>114</v>
      </c>
      <c r="E91" s="21">
        <v>2200</v>
      </c>
      <c r="F91" s="21">
        <f t="shared" ref="F91:F94" si="6">+E91*1.17</f>
        <v>2574</v>
      </c>
      <c r="G91" s="53"/>
      <c r="H91" s="53"/>
      <c r="I91" s="53"/>
      <c r="J91" s="53"/>
    </row>
    <row r="92" spans="1:10" ht="15.75" thickBot="1" x14ac:dyDescent="0.3">
      <c r="A92" s="3"/>
      <c r="B92" s="54"/>
      <c r="C92" s="37"/>
      <c r="D92" s="7"/>
      <c r="E92" s="15"/>
      <c r="F92" s="15"/>
      <c r="G92" s="54"/>
      <c r="H92" s="54"/>
      <c r="I92" s="54"/>
      <c r="J92" s="54"/>
    </row>
    <row r="93" spans="1:10" x14ac:dyDescent="0.25">
      <c r="A93" s="2"/>
      <c r="B93" s="52"/>
      <c r="C93" s="9"/>
      <c r="D93" s="16"/>
      <c r="E93" s="16"/>
      <c r="F93" s="16"/>
      <c r="G93" s="52" t="s">
        <v>14</v>
      </c>
      <c r="H93" s="52" t="s">
        <v>93</v>
      </c>
      <c r="I93" s="52" t="s">
        <v>16</v>
      </c>
      <c r="J93" s="52" t="s">
        <v>16</v>
      </c>
    </row>
    <row r="94" spans="1:10" ht="15.75" thickBot="1" x14ac:dyDescent="0.3">
      <c r="A94" s="19" t="s">
        <v>115</v>
      </c>
      <c r="B94" s="54"/>
      <c r="C94" s="8" t="s">
        <v>116</v>
      </c>
      <c r="D94" s="15" t="s">
        <v>117</v>
      </c>
      <c r="E94" s="20">
        <f>240*12</f>
        <v>2880</v>
      </c>
      <c r="F94" s="20">
        <f t="shared" si="6"/>
        <v>3369.6</v>
      </c>
      <c r="G94" s="54"/>
      <c r="H94" s="54"/>
      <c r="I94" s="54"/>
      <c r="J94" s="54"/>
    </row>
    <row r="95" spans="1:10" x14ac:dyDescent="0.25">
      <c r="A95" s="52"/>
      <c r="B95" s="52"/>
      <c r="C95" s="9"/>
      <c r="D95" s="55"/>
      <c r="E95" s="16"/>
      <c r="F95" s="16"/>
      <c r="G95" s="52"/>
      <c r="H95" s="52"/>
      <c r="I95" s="52"/>
      <c r="J95" s="52"/>
    </row>
    <row r="96" spans="1:10" ht="15.75" thickBot="1" x14ac:dyDescent="0.3">
      <c r="A96" s="54"/>
      <c r="B96" s="54"/>
      <c r="C96" s="8" t="s">
        <v>47</v>
      </c>
      <c r="D96" s="56"/>
      <c r="E96" s="20">
        <f>SUM(E88:E94)</f>
        <v>10680</v>
      </c>
      <c r="F96" s="20">
        <f>SUM(F88:F94)</f>
        <v>12495.6</v>
      </c>
      <c r="G96" s="54"/>
      <c r="H96" s="54"/>
      <c r="I96" s="54"/>
      <c r="J96" s="54"/>
    </row>
    <row r="97" spans="1:10" ht="15.75" thickBot="1" x14ac:dyDescent="0.3">
      <c r="A97" s="27"/>
    </row>
    <row r="98" spans="1:10" ht="26.25" thickBot="1" x14ac:dyDescent="0.3">
      <c r="A98" s="23" t="s">
        <v>118</v>
      </c>
      <c r="B98" s="24">
        <v>559</v>
      </c>
      <c r="C98" s="25" t="s">
        <v>119</v>
      </c>
      <c r="D98" s="26"/>
      <c r="E98" s="26"/>
      <c r="F98" s="26"/>
      <c r="G98" s="26"/>
      <c r="H98" s="26"/>
      <c r="I98" s="26"/>
      <c r="J98" s="26"/>
    </row>
    <row r="99" spans="1:10" x14ac:dyDescent="0.25">
      <c r="A99" s="2"/>
      <c r="B99" s="52"/>
      <c r="C99" s="9"/>
      <c r="D99" s="9"/>
      <c r="E99" s="9"/>
      <c r="F99" s="9"/>
      <c r="G99" s="52" t="s">
        <v>14</v>
      </c>
      <c r="H99" s="52" t="s">
        <v>93</v>
      </c>
      <c r="I99" s="52" t="s">
        <v>105</v>
      </c>
      <c r="J99" s="52"/>
    </row>
    <row r="100" spans="1:10" ht="26.25" thickBot="1" x14ac:dyDescent="0.3">
      <c r="A100" s="19" t="s">
        <v>120</v>
      </c>
      <c r="B100" s="54"/>
      <c r="C100" s="8" t="s">
        <v>121</v>
      </c>
      <c r="D100" s="8" t="s">
        <v>122</v>
      </c>
      <c r="E100" s="29">
        <v>2800</v>
      </c>
      <c r="F100" s="29">
        <f>+E100*1.17</f>
        <v>3276</v>
      </c>
      <c r="G100" s="54"/>
      <c r="H100" s="54"/>
      <c r="I100" s="54"/>
      <c r="J100" s="54"/>
    </row>
    <row r="101" spans="1:10" x14ac:dyDescent="0.25">
      <c r="A101" s="2"/>
      <c r="B101" s="52"/>
      <c r="C101" s="9"/>
      <c r="D101" s="16"/>
      <c r="E101" s="16"/>
      <c r="F101" s="16"/>
      <c r="G101" s="52"/>
      <c r="H101" s="52" t="s">
        <v>93</v>
      </c>
      <c r="I101" s="52" t="s">
        <v>105</v>
      </c>
      <c r="J101" s="52"/>
    </row>
    <row r="102" spans="1:10" ht="26.25" thickBot="1" x14ac:dyDescent="0.3">
      <c r="A102" s="19" t="s">
        <v>123</v>
      </c>
      <c r="B102" s="54"/>
      <c r="C102" s="8" t="s">
        <v>124</v>
      </c>
      <c r="D102" s="15" t="s">
        <v>125</v>
      </c>
      <c r="E102" s="20">
        <v>1000</v>
      </c>
      <c r="F102" s="20">
        <f>+E102*1.17</f>
        <v>1170</v>
      </c>
      <c r="G102" s="54"/>
      <c r="H102" s="54"/>
      <c r="I102" s="54"/>
      <c r="J102" s="54"/>
    </row>
    <row r="103" spans="1:10" ht="15.75" thickBot="1" x14ac:dyDescent="0.3">
      <c r="A103" s="19" t="s">
        <v>126</v>
      </c>
      <c r="B103" s="8"/>
      <c r="C103" s="8" t="s">
        <v>127</v>
      </c>
      <c r="D103" s="15" t="s">
        <v>128</v>
      </c>
      <c r="E103" s="20">
        <v>1500</v>
      </c>
      <c r="F103" s="20">
        <f>+E103*1.17</f>
        <v>1755</v>
      </c>
      <c r="G103" s="8"/>
      <c r="H103" s="8" t="s">
        <v>93</v>
      </c>
      <c r="I103" s="8" t="s">
        <v>105</v>
      </c>
      <c r="J103" s="8"/>
    </row>
    <row r="104" spans="1:10" x14ac:dyDescent="0.25">
      <c r="A104" s="52"/>
      <c r="B104" s="52"/>
      <c r="C104" s="9"/>
      <c r="D104" s="55"/>
      <c r="E104" s="16"/>
      <c r="F104" s="16"/>
      <c r="G104" s="52"/>
      <c r="H104" s="52"/>
      <c r="I104" s="52"/>
      <c r="J104" s="52"/>
    </row>
    <row r="105" spans="1:10" ht="15.75" thickBot="1" x14ac:dyDescent="0.3">
      <c r="A105" s="54"/>
      <c r="B105" s="54"/>
      <c r="C105" s="14" t="s">
        <v>37</v>
      </c>
      <c r="D105" s="56"/>
      <c r="E105" s="20">
        <f>SUM(E100:E103)</f>
        <v>5300</v>
      </c>
      <c r="F105" s="20">
        <f>SUM(F100:F103)</f>
        <v>6201</v>
      </c>
      <c r="G105" s="54"/>
      <c r="H105" s="54"/>
      <c r="I105" s="54"/>
      <c r="J105" s="54"/>
    </row>
    <row r="106" spans="1:10" ht="15.75" thickBot="1" x14ac:dyDescent="0.3">
      <c r="A106" s="27"/>
    </row>
    <row r="107" spans="1:10" ht="26.25" thickBot="1" x14ac:dyDescent="0.3">
      <c r="A107" s="23"/>
      <c r="B107" s="24"/>
      <c r="C107" s="25" t="s">
        <v>129</v>
      </c>
      <c r="D107" s="26"/>
      <c r="E107" s="30">
        <f>E24+E33+E44+E49+E55+E64+E72+E78+E84+E96+E105</f>
        <v>227380</v>
      </c>
      <c r="F107" s="30">
        <f>F24+F33+F44+F49+F55+F64+F72+F78+F84+F96+F105</f>
        <v>264844.59999999998</v>
      </c>
      <c r="G107" s="26"/>
      <c r="H107" s="26"/>
      <c r="I107" s="26"/>
      <c r="J107" s="26"/>
    </row>
    <row r="108" spans="1:10" ht="21" customHeight="1" x14ac:dyDescent="0.25">
      <c r="A108" s="27"/>
    </row>
    <row r="109" spans="1:10" ht="70.5" customHeight="1" thickBot="1" x14ac:dyDescent="0.3">
      <c r="A109" s="61" t="s">
        <v>130</v>
      </c>
      <c r="B109" s="61"/>
      <c r="C109" s="61"/>
    </row>
    <row r="110" spans="1:10" x14ac:dyDescent="0.25">
      <c r="A110" s="1"/>
      <c r="B110" s="4"/>
      <c r="C110" s="10"/>
      <c r="D110" s="62" t="s">
        <v>3</v>
      </c>
      <c r="E110" s="4"/>
      <c r="F110" s="4"/>
      <c r="G110" s="10"/>
      <c r="H110" s="10"/>
      <c r="I110" s="10"/>
      <c r="J110" s="11"/>
    </row>
    <row r="111" spans="1:10" ht="38.25" x14ac:dyDescent="0.25">
      <c r="A111" s="2"/>
      <c r="B111" s="5" t="s">
        <v>1</v>
      </c>
      <c r="C111" s="9"/>
      <c r="D111" s="63"/>
      <c r="E111" s="9" t="s">
        <v>4</v>
      </c>
      <c r="F111" s="9" t="s">
        <v>142</v>
      </c>
      <c r="G111" s="9" t="s">
        <v>5</v>
      </c>
      <c r="H111" s="9" t="s">
        <v>6</v>
      </c>
      <c r="I111" s="9" t="s">
        <v>7</v>
      </c>
      <c r="J111" s="5" t="s">
        <v>8</v>
      </c>
    </row>
    <row r="112" spans="1:10" x14ac:dyDescent="0.25">
      <c r="A112" s="2" t="s">
        <v>0</v>
      </c>
      <c r="B112" s="6"/>
      <c r="C112" s="9"/>
      <c r="D112" s="63"/>
      <c r="E112" s="6"/>
      <c r="F112" s="6"/>
      <c r="G112" s="6"/>
      <c r="H112" s="6"/>
      <c r="I112" s="6"/>
      <c r="J112" s="6"/>
    </row>
    <row r="113" spans="1:11" ht="15.75" thickBot="1" x14ac:dyDescent="0.3">
      <c r="A113" s="3"/>
      <c r="B113" s="7"/>
      <c r="C113" s="8" t="s">
        <v>2</v>
      </c>
      <c r="D113" s="64"/>
      <c r="E113" s="7"/>
      <c r="F113" s="7"/>
      <c r="G113" s="7"/>
      <c r="H113" s="7"/>
      <c r="I113" s="7"/>
      <c r="J113" s="7"/>
    </row>
    <row r="114" spans="1:11" ht="24" customHeight="1" thickBot="1" x14ac:dyDescent="0.3">
      <c r="A114" s="12" t="s">
        <v>131</v>
      </c>
      <c r="B114" s="13"/>
      <c r="C114" s="14" t="s">
        <v>132</v>
      </c>
      <c r="D114" s="15" t="s">
        <v>133</v>
      </c>
      <c r="E114" s="20">
        <v>4000</v>
      </c>
      <c r="F114" s="20">
        <f>+E114*1.17</f>
        <v>4680</v>
      </c>
      <c r="G114" s="8" t="s">
        <v>14</v>
      </c>
      <c r="H114" s="8" t="s">
        <v>66</v>
      </c>
      <c r="I114" s="8" t="s">
        <v>30</v>
      </c>
      <c r="J114" s="8" t="s">
        <v>59</v>
      </c>
    </row>
    <row r="115" spans="1:11" ht="24" customHeight="1" thickBot="1" x14ac:dyDescent="0.3">
      <c r="A115" s="12" t="s">
        <v>138</v>
      </c>
      <c r="B115" s="13"/>
      <c r="C115" s="14" t="s">
        <v>134</v>
      </c>
      <c r="D115" s="34" t="s">
        <v>135</v>
      </c>
      <c r="E115" s="20">
        <v>6000</v>
      </c>
      <c r="F115" s="20">
        <f t="shared" ref="F115:F116" si="7">+E115*1.17</f>
        <v>7020</v>
      </c>
      <c r="G115" s="8" t="s">
        <v>14</v>
      </c>
      <c r="H115" s="8" t="s">
        <v>66</v>
      </c>
      <c r="I115" s="8" t="s">
        <v>30</v>
      </c>
      <c r="J115" s="8" t="s">
        <v>30</v>
      </c>
    </row>
    <row r="116" spans="1:11" ht="24" customHeight="1" thickBot="1" x14ac:dyDescent="0.3">
      <c r="A116" s="12" t="s">
        <v>143</v>
      </c>
      <c r="B116" s="13"/>
      <c r="C116" s="14" t="s">
        <v>140</v>
      </c>
      <c r="D116" s="34" t="s">
        <v>141</v>
      </c>
      <c r="E116" s="20">
        <v>6000</v>
      </c>
      <c r="F116" s="20">
        <f t="shared" si="7"/>
        <v>7020</v>
      </c>
      <c r="G116" s="8" t="s">
        <v>14</v>
      </c>
      <c r="H116" s="8" t="s">
        <v>66</v>
      </c>
      <c r="I116" s="8" t="s">
        <v>30</v>
      </c>
      <c r="J116" s="8" t="s">
        <v>30</v>
      </c>
    </row>
    <row r="117" spans="1:11" ht="24" customHeight="1" thickBot="1" x14ac:dyDescent="0.3">
      <c r="A117" s="12">
        <v>15</v>
      </c>
      <c r="B117" s="13"/>
      <c r="C117" s="14" t="s">
        <v>150</v>
      </c>
      <c r="D117" s="49" t="s">
        <v>151</v>
      </c>
      <c r="E117" s="20">
        <v>6000</v>
      </c>
      <c r="F117" s="20">
        <f t="shared" ref="F117" si="8">+E117*1.17</f>
        <v>7020</v>
      </c>
      <c r="G117" s="8" t="s">
        <v>14</v>
      </c>
      <c r="H117" s="8" t="s">
        <v>66</v>
      </c>
      <c r="I117" s="8" t="s">
        <v>30</v>
      </c>
      <c r="J117" s="8" t="s">
        <v>30</v>
      </c>
    </row>
    <row r="118" spans="1:11" ht="24" customHeight="1" thickBot="1" x14ac:dyDescent="0.3">
      <c r="A118" s="12">
        <v>16</v>
      </c>
      <c r="B118" s="13"/>
      <c r="C118" s="14" t="s">
        <v>152</v>
      </c>
      <c r="D118" s="49" t="s">
        <v>153</v>
      </c>
      <c r="E118" s="20">
        <v>5000</v>
      </c>
      <c r="F118" s="20">
        <f t="shared" ref="F118" si="9">+E118*1.17</f>
        <v>5850</v>
      </c>
      <c r="G118" s="8" t="s">
        <v>14</v>
      </c>
      <c r="H118" s="8" t="s">
        <v>66</v>
      </c>
      <c r="I118" s="8" t="s">
        <v>30</v>
      </c>
      <c r="J118" s="8" t="s">
        <v>30</v>
      </c>
    </row>
    <row r="119" spans="1:11" ht="28.5" customHeight="1" thickBot="1" x14ac:dyDescent="0.3">
      <c r="A119" s="12"/>
      <c r="B119" s="13"/>
      <c r="C119" s="14" t="s">
        <v>136</v>
      </c>
      <c r="D119" s="15"/>
      <c r="E119" s="20">
        <f>+E114+E115+E116+E117+E118</f>
        <v>27000</v>
      </c>
      <c r="F119" s="20">
        <f>+F114+F115+F116+F117+F118</f>
        <v>31590</v>
      </c>
      <c r="G119" s="15"/>
      <c r="H119" s="15"/>
      <c r="I119" s="15"/>
      <c r="J119" s="15"/>
    </row>
    <row r="120" spans="1:11" ht="15.75" thickBot="1" x14ac:dyDescent="0.3">
      <c r="A120" s="27"/>
    </row>
    <row r="121" spans="1:11" ht="26.25" thickBot="1" x14ac:dyDescent="0.3">
      <c r="A121" s="23"/>
      <c r="B121" s="24"/>
      <c r="C121" s="25" t="s">
        <v>149</v>
      </c>
      <c r="D121" s="26"/>
      <c r="E121" s="30">
        <f>+E107+E119</f>
        <v>254380</v>
      </c>
      <c r="F121" s="30">
        <f>+F107+F119</f>
        <v>296434.59999999998</v>
      </c>
      <c r="G121" s="26"/>
      <c r="H121" s="26"/>
      <c r="I121" s="26"/>
      <c r="J121" s="26"/>
      <c r="K121" s="40"/>
    </row>
    <row r="122" spans="1:11" x14ac:dyDescent="0.25">
      <c r="A122" s="27"/>
    </row>
    <row r="123" spans="1:11" x14ac:dyDescent="0.25">
      <c r="A123" s="27"/>
    </row>
    <row r="124" spans="1:11" x14ac:dyDescent="0.25">
      <c r="A124" s="27"/>
    </row>
    <row r="125" spans="1:11" x14ac:dyDescent="0.25">
      <c r="A125" s="27"/>
    </row>
    <row r="126" spans="1:11" x14ac:dyDescent="0.25">
      <c r="A126" s="27"/>
    </row>
    <row r="127" spans="1:11" x14ac:dyDescent="0.25">
      <c r="A127" s="27"/>
    </row>
    <row r="128" spans="1:11" x14ac:dyDescent="0.25">
      <c r="A128" s="27"/>
    </row>
  </sheetData>
  <mergeCells count="173">
    <mergeCell ref="A109:C109"/>
    <mergeCell ref="I104:I105"/>
    <mergeCell ref="J104:J105"/>
    <mergeCell ref="D110:D113"/>
    <mergeCell ref="A1:J1"/>
    <mergeCell ref="B101:B102"/>
    <mergeCell ref="G101:G102"/>
    <mergeCell ref="H101:H102"/>
    <mergeCell ref="I101:I102"/>
    <mergeCell ref="J101:J102"/>
    <mergeCell ref="A104:A105"/>
    <mergeCell ref="B104:B105"/>
    <mergeCell ref="D104:D105"/>
    <mergeCell ref="G104:G105"/>
    <mergeCell ref="H104:H105"/>
    <mergeCell ref="J95:J96"/>
    <mergeCell ref="B99:B100"/>
    <mergeCell ref="G99:G100"/>
    <mergeCell ref="H99:H100"/>
    <mergeCell ref="I99:I100"/>
    <mergeCell ref="J99:J100"/>
    <mergeCell ref="A95:A96"/>
    <mergeCell ref="B95:B96"/>
    <mergeCell ref="D95:D96"/>
    <mergeCell ref="G95:G96"/>
    <mergeCell ref="H95:H96"/>
    <mergeCell ref="I95:I96"/>
    <mergeCell ref="B90:B92"/>
    <mergeCell ref="G90:G92"/>
    <mergeCell ref="H90:H92"/>
    <mergeCell ref="I90:I92"/>
    <mergeCell ref="J90:J92"/>
    <mergeCell ref="B93:B94"/>
    <mergeCell ref="G93:G94"/>
    <mergeCell ref="H93:H94"/>
    <mergeCell ref="I93:I94"/>
    <mergeCell ref="J93:J94"/>
    <mergeCell ref="J83:J84"/>
    <mergeCell ref="B87:B89"/>
    <mergeCell ref="G87:G89"/>
    <mergeCell ref="H87:H89"/>
    <mergeCell ref="I87:I89"/>
    <mergeCell ref="J87:J89"/>
    <mergeCell ref="A83:A84"/>
    <mergeCell ref="B83:B84"/>
    <mergeCell ref="D83:D84"/>
    <mergeCell ref="G83:G84"/>
    <mergeCell ref="H83:H84"/>
    <mergeCell ref="I83:I84"/>
    <mergeCell ref="J77:J78"/>
    <mergeCell ref="B81:B82"/>
    <mergeCell ref="G81:G82"/>
    <mergeCell ref="H81:H82"/>
    <mergeCell ref="I81:I82"/>
    <mergeCell ref="J81:J82"/>
    <mergeCell ref="A77:A78"/>
    <mergeCell ref="B77:B78"/>
    <mergeCell ref="D77:D78"/>
    <mergeCell ref="G77:G78"/>
    <mergeCell ref="H77:H78"/>
    <mergeCell ref="I77:I78"/>
    <mergeCell ref="B75:B76"/>
    <mergeCell ref="G75:G76"/>
    <mergeCell ref="H75:H76"/>
    <mergeCell ref="I75:I76"/>
    <mergeCell ref="J75:J76"/>
    <mergeCell ref="B69:B70"/>
    <mergeCell ref="G69:G70"/>
    <mergeCell ref="H69:H70"/>
    <mergeCell ref="I69:I70"/>
    <mergeCell ref="J69:J70"/>
    <mergeCell ref="B61:B62"/>
    <mergeCell ref="G61:G62"/>
    <mergeCell ref="H61:H62"/>
    <mergeCell ref="I61:I62"/>
    <mergeCell ref="J61:J62"/>
    <mergeCell ref="A71:A72"/>
    <mergeCell ref="B71:B72"/>
    <mergeCell ref="D71:D72"/>
    <mergeCell ref="G71:G72"/>
    <mergeCell ref="H71:H72"/>
    <mergeCell ref="J63:J64"/>
    <mergeCell ref="B67:B68"/>
    <mergeCell ref="G67:G68"/>
    <mergeCell ref="H67:H68"/>
    <mergeCell ref="I67:I68"/>
    <mergeCell ref="J67:J68"/>
    <mergeCell ref="A63:A64"/>
    <mergeCell ref="B63:B64"/>
    <mergeCell ref="D63:D64"/>
    <mergeCell ref="G63:G64"/>
    <mergeCell ref="H63:H64"/>
    <mergeCell ref="I63:I64"/>
    <mergeCell ref="I71:I72"/>
    <mergeCell ref="J71:J72"/>
    <mergeCell ref="B52:B53"/>
    <mergeCell ref="G52:G53"/>
    <mergeCell ref="H52:H53"/>
    <mergeCell ref="I52:I53"/>
    <mergeCell ref="J52:J53"/>
    <mergeCell ref="B58:B60"/>
    <mergeCell ref="G58:G60"/>
    <mergeCell ref="H58:H60"/>
    <mergeCell ref="I58:I60"/>
    <mergeCell ref="J58:J60"/>
    <mergeCell ref="A40:A42"/>
    <mergeCell ref="B40:B42"/>
    <mergeCell ref="C40:C42"/>
    <mergeCell ref="G40:G42"/>
    <mergeCell ref="H40:H42"/>
    <mergeCell ref="I40:I42"/>
    <mergeCell ref="J40:J42"/>
    <mergeCell ref="B47:B48"/>
    <mergeCell ref="G47:G48"/>
    <mergeCell ref="H47:H48"/>
    <mergeCell ref="I47:I48"/>
    <mergeCell ref="J47:J48"/>
    <mergeCell ref="B36:B37"/>
    <mergeCell ref="D36:D37"/>
    <mergeCell ref="H36:H37"/>
    <mergeCell ref="I36:I37"/>
    <mergeCell ref="J36:J37"/>
    <mergeCell ref="A38:A39"/>
    <mergeCell ref="B38:B39"/>
    <mergeCell ref="C38:C39"/>
    <mergeCell ref="D38:D39"/>
    <mergeCell ref="G38:G39"/>
    <mergeCell ref="H38:H39"/>
    <mergeCell ref="I38:I39"/>
    <mergeCell ref="J38:J39"/>
    <mergeCell ref="J23:J24"/>
    <mergeCell ref="B27:B29"/>
    <mergeCell ref="B30:B32"/>
    <mergeCell ref="I30:I32"/>
    <mergeCell ref="J30:J32"/>
    <mergeCell ref="B21:B22"/>
    <mergeCell ref="G21:G22"/>
    <mergeCell ref="H21:H22"/>
    <mergeCell ref="I21:I22"/>
    <mergeCell ref="J21:J22"/>
    <mergeCell ref="A23:A24"/>
    <mergeCell ref="B23:B24"/>
    <mergeCell ref="D23:D24"/>
    <mergeCell ref="G23:G24"/>
    <mergeCell ref="H23:H24"/>
    <mergeCell ref="B15:B16"/>
    <mergeCell ref="G15:G16"/>
    <mergeCell ref="H15:H16"/>
    <mergeCell ref="I15:I16"/>
    <mergeCell ref="I23:I24"/>
    <mergeCell ref="D2:D5"/>
    <mergeCell ref="B7:B9"/>
    <mergeCell ref="B10:B11"/>
    <mergeCell ref="G10:G11"/>
    <mergeCell ref="H10:H11"/>
    <mergeCell ref="I10:I11"/>
    <mergeCell ref="J15:J16"/>
    <mergeCell ref="B19:B20"/>
    <mergeCell ref="G19:G20"/>
    <mergeCell ref="H19:H20"/>
    <mergeCell ref="I19:I20"/>
    <mergeCell ref="J19:J20"/>
    <mergeCell ref="J10:J11"/>
    <mergeCell ref="B12:B14"/>
    <mergeCell ref="G12:G14"/>
    <mergeCell ref="H12:H14"/>
    <mergeCell ref="I12:I14"/>
    <mergeCell ref="J12:J14"/>
    <mergeCell ref="B17:B18"/>
    <mergeCell ref="G17:G18"/>
    <mergeCell ref="H17:H18"/>
    <mergeCell ref="I17:I18"/>
    <mergeCell ref="J17:J18"/>
  </mergeCells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2023-03-30T06:06:34Z</dcterms:modified>
</cp:coreProperties>
</file>